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240" yWindow="45" windowWidth="14220" windowHeight="9345" firstSheet="1" activeTab="1"/>
  </bookViews>
  <sheets>
    <sheet name="Rekapitulace stavby " sheetId="5" r:id="rId1"/>
    <sheet name="KRYCÍ LIST OBJEKTU 0003" sheetId="2" r:id="rId2"/>
    <sheet name="ROZPOČET OBJEKTU 0003" sheetId="3" r:id="rId3"/>
    <sheet name="KRYCÍ LIST OBJEKTU 0005" sheetId="9" r:id="rId4"/>
    <sheet name="ROZPOČET OBJEKTU 0005" sheetId="8" r:id="rId5"/>
  </sheets>
  <definedNames>
    <definedName name="_xlnm.Database" localSheetId="0">#REF!</definedName>
    <definedName name="_xlnm.Database" localSheetId="2">'ROZPOČET OBJEKTU 0003'!$A$9:$H$9</definedName>
    <definedName name="_xlnm.Database" localSheetId="4">'ROZPOČET OBJEKTU 0005'!$A$9:$H$9</definedName>
    <definedName name="_xlnm.Database">#REF!</definedName>
    <definedName name="_xlnm.Print_Titles" localSheetId="2">'ROZPOČET OBJEKTU 0003'!$7:$8</definedName>
    <definedName name="_xlnm.Print_Titles" localSheetId="4">'ROZPOČET OBJEKTU 0005'!$7:$8</definedName>
  </definedNames>
  <calcPr calcId="114210" fullCalcOnLoad="1"/>
</workbook>
</file>

<file path=xl/calcChain.xml><?xml version="1.0" encoding="utf-8"?>
<calcChain xmlns="http://schemas.openxmlformats.org/spreadsheetml/2006/main">
  <c r="B10" i="5"/>
  <c r="H74" i="8"/>
  <c r="H73"/>
  <c r="H72"/>
  <c r="H71"/>
  <c r="H70"/>
  <c r="H69"/>
  <c r="H68"/>
  <c r="H67"/>
  <c r="H66"/>
  <c r="H65"/>
  <c r="H61"/>
  <c r="H60"/>
  <c r="H59"/>
  <c r="H58"/>
  <c r="H62"/>
  <c r="H54"/>
  <c r="H53"/>
  <c r="H52"/>
  <c r="H51"/>
  <c r="H50"/>
  <c r="H49"/>
  <c r="H45"/>
  <c r="H44"/>
  <c r="H43"/>
  <c r="H42"/>
  <c r="H41"/>
  <c r="H37"/>
  <c r="H36"/>
  <c r="H35"/>
  <c r="H34"/>
  <c r="H33"/>
  <c r="H32"/>
  <c r="H31"/>
  <c r="H30"/>
  <c r="H29"/>
  <c r="H28"/>
  <c r="H27"/>
  <c r="H21"/>
  <c r="H22"/>
  <c r="H17"/>
  <c r="H16"/>
  <c r="H15"/>
  <c r="H14"/>
  <c r="H13"/>
  <c r="H12"/>
  <c r="H11"/>
  <c r="D2"/>
  <c r="G2"/>
  <c r="D3"/>
  <c r="D4"/>
  <c r="G4"/>
  <c r="D5"/>
  <c r="G5"/>
  <c r="B9" i="5"/>
  <c r="E24" i="2"/>
  <c r="H76" i="3"/>
  <c r="H17"/>
  <c r="H16"/>
  <c r="H15"/>
  <c r="H14"/>
  <c r="H13"/>
  <c r="H12"/>
  <c r="H11"/>
  <c r="H18"/>
  <c r="H73"/>
  <c r="H74"/>
  <c r="H67"/>
  <c r="H66"/>
  <c r="H68"/>
  <c r="H62"/>
  <c r="H61"/>
  <c r="H60"/>
  <c r="H59"/>
  <c r="H55"/>
  <c r="H54"/>
  <c r="H53"/>
  <c r="H52"/>
  <c r="H51"/>
  <c r="H50"/>
  <c r="H56"/>
  <c r="H46"/>
  <c r="H45"/>
  <c r="H44"/>
  <c r="H43"/>
  <c r="H42"/>
  <c r="H38"/>
  <c r="H37"/>
  <c r="H36"/>
  <c r="H35"/>
  <c r="H34"/>
  <c r="H33"/>
  <c r="H32"/>
  <c r="H31"/>
  <c r="H30"/>
  <c r="H29"/>
  <c r="H28"/>
  <c r="H27"/>
  <c r="H21"/>
  <c r="H22"/>
  <c r="H24"/>
  <c r="E20" i="2"/>
  <c r="H47" i="3"/>
  <c r="H70"/>
  <c r="H18" i="8"/>
  <c r="H38"/>
  <c r="H55"/>
  <c r="H75"/>
  <c r="H77"/>
  <c r="H46"/>
  <c r="H63" i="3"/>
  <c r="H39"/>
  <c r="H24" i="8"/>
  <c r="E20" i="9"/>
  <c r="E22" i="2"/>
  <c r="H79" i="3"/>
  <c r="H80" i="8"/>
  <c r="E22" i="9"/>
  <c r="E25"/>
  <c r="C10" i="5"/>
  <c r="P20" i="9"/>
  <c r="P21"/>
  <c r="P22"/>
  <c r="P23"/>
  <c r="P19"/>
  <c r="E25" i="2"/>
  <c r="D2" i="3"/>
  <c r="G2"/>
  <c r="D3"/>
  <c r="D4"/>
  <c r="G4"/>
  <c r="D5"/>
  <c r="G5"/>
  <c r="P25" i="9"/>
  <c r="P20" i="2"/>
  <c r="C9" i="5"/>
  <c r="C12"/>
  <c r="P28" i="9"/>
  <c r="D10" i="5"/>
  <c r="E10"/>
  <c r="P23" i="2"/>
  <c r="P21"/>
  <c r="P19"/>
  <c r="P22"/>
  <c r="N29" i="9"/>
  <c r="P29"/>
  <c r="N30"/>
  <c r="P30"/>
  <c r="F10" i="5"/>
  <c r="G10"/>
  <c r="P25" i="2"/>
  <c r="P28"/>
  <c r="N29"/>
  <c r="P29"/>
  <c r="D9" i="5"/>
  <c r="P31" i="9"/>
  <c r="N30" i="2"/>
  <c r="P30"/>
  <c r="P31"/>
  <c r="F9" i="5"/>
  <c r="E9"/>
  <c r="E12"/>
  <c r="D12"/>
  <c r="G9"/>
  <c r="G12"/>
  <c r="F12"/>
</calcChain>
</file>

<file path=xl/sharedStrings.xml><?xml version="1.0" encoding="utf-8"?>
<sst xmlns="http://schemas.openxmlformats.org/spreadsheetml/2006/main" count="626" uniqueCount="240">
  <si>
    <t>MJ</t>
  </si>
  <si>
    <t>Kč</t>
  </si>
  <si>
    <t>A</t>
  </si>
  <si>
    <t>KRYCÍ LIST ROZPOČTU</t>
  </si>
  <si>
    <t>Název stavby</t>
  </si>
  <si>
    <t>JKSO</t>
  </si>
  <si>
    <t/>
  </si>
  <si>
    <t>Název objektu</t>
  </si>
  <si>
    <t>EČO</t>
  </si>
  <si>
    <t>Název části</t>
  </si>
  <si>
    <t>Místo</t>
  </si>
  <si>
    <t>IČO</t>
  </si>
  <si>
    <t xml:space="preserve"> </t>
  </si>
  <si>
    <t>Objednavatel</t>
  </si>
  <si>
    <t>Projektant</t>
  </si>
  <si>
    <t>Zhotovitel</t>
  </si>
  <si>
    <t>Rozpočet číslo</t>
  </si>
  <si>
    <t>Zpracoval</t>
  </si>
  <si>
    <t>Dne</t>
  </si>
  <si>
    <t>Položek</t>
  </si>
  <si>
    <t>Landa</t>
  </si>
  <si>
    <t>Měrné a účelové jednotky</t>
  </si>
  <si>
    <t>Počet</t>
  </si>
  <si>
    <t>Náklady / 1 m.j.</t>
  </si>
  <si>
    <t xml:space="preserve">  Rozpočtové náklady v  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</si>
  <si>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</si>
  <si>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</si>
  <si>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</si>
  <si>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</si>
  <si>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</si>
  <si>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</si>
  <si>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</si>
  <si>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</si>
  <si>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</si>
  <si>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</si>
  <si>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</si>
  <si>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</si>
  <si>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</si>
  <si>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</si>
  <si>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</si>
  <si>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</si>
  <si>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</si>
  <si>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</si>
  <si>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</si>
  <si>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ZRN ( ř. 1-6 )</t>
  </si>
  <si>
    <t>DN ( ř. 8-11 )</t>
  </si>
  <si>
    <t>NUS ( ř. 13-18 )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</si>
  <si>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</si>
  <si>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</si>
  <si>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</si>
  <si>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</si>
  <si>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</si>
  <si>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</si>
  <si>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</si>
  <si>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</si>
  <si>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DPH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</si>
  <si>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</si>
  <si>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</si>
  <si>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</si>
  <si>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</si>
  <si>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</si>
  <si>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</si>
  <si>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>ROZPOČET</t>
  </si>
  <si>
    <t>STAVBA:</t>
  </si>
  <si>
    <t xml:space="preserve">JKSO : </t>
  </si>
  <si>
    <t>Objekt :</t>
  </si>
  <si>
    <t xml:space="preserve">EČO : </t>
  </si>
  <si>
    <t xml:space="preserve">Objednavatel : </t>
  </si>
  <si>
    <t>Zpracoval :</t>
  </si>
  <si>
    <t xml:space="preserve">Zhotovitel : </t>
  </si>
  <si>
    <t xml:space="preserve">Datum : </t>
  </si>
  <si>
    <t>P.Č.</t>
  </si>
  <si>
    <t>KCN</t>
  </si>
  <si>
    <t>Kód položky</t>
  </si>
  <si>
    <t>Popis položky</t>
  </si>
  <si>
    <t>Množství celkem</t>
  </si>
  <si>
    <t>Cena jednotková</t>
  </si>
  <si>
    <t>Cena celkem</t>
  </si>
  <si>
    <t>Figura</t>
  </si>
  <si>
    <t>Výkaz výměr</t>
  </si>
  <si>
    <t>DIČ</t>
  </si>
  <si>
    <t>013-BOURÁNÍ KONSTRUKCÍ</t>
  </si>
  <si>
    <t>979011111</t>
  </si>
  <si>
    <t>SVIS DOPRAVA SUTI PRVÉ PODLAŽÍ</t>
  </si>
  <si>
    <t>T</t>
  </si>
  <si>
    <t>013</t>
  </si>
  <si>
    <t>979011121</t>
  </si>
  <si>
    <t>SVIS DOPRAVA SUTI ZKD PODLAŽÍ</t>
  </si>
  <si>
    <t>979082111</t>
  </si>
  <si>
    <t>VNITROSTAV DOPRAVA SUTI DO 10M</t>
  </si>
  <si>
    <t>979082121</t>
  </si>
  <si>
    <t>VNITROSTAV DOPRAVA SUTI ZKD 5M</t>
  </si>
  <si>
    <t>979081111</t>
  </si>
  <si>
    <t>ODVOZ SUTI NA SKLÁDKU DO 1KM</t>
  </si>
  <si>
    <t>979081121</t>
  </si>
  <si>
    <t>ODVOZ SUTI NA SKLÁDKU ZKD 1KM</t>
  </si>
  <si>
    <t>979098232</t>
  </si>
  <si>
    <t>SKLÁDKOVNÉ NETŘÍDĚNÁ STAVEBNÍ SUŤ</t>
  </si>
  <si>
    <t>013-BOURÁNÍ KONSTRUKCÍ CELKEM</t>
  </si>
  <si>
    <t>014-UDRŽOVÁNÍ A OPRAVY</t>
  </si>
  <si>
    <t>952902121</t>
  </si>
  <si>
    <t>ZAMETENÍ DRSNÁ PODLAHA</t>
  </si>
  <si>
    <t>M2</t>
  </si>
  <si>
    <t>014</t>
  </si>
  <si>
    <t>014-UDRŽOVÁNÍ A OPRAVY CELKEM</t>
  </si>
  <si>
    <t>HSV  CELKEM</t>
  </si>
  <si>
    <t>712-POVLAKOVÉ KRYTINY</t>
  </si>
  <si>
    <t>712391171</t>
  </si>
  <si>
    <t>IZOL STŘECH -10° TEXTILIE PODKLAD.</t>
  </si>
  <si>
    <t>712</t>
  </si>
  <si>
    <t>673905120</t>
  </si>
  <si>
    <t>TEXT JUT NETEX-F 350G/M2 Š215CM</t>
  </si>
  <si>
    <t>M</t>
  </si>
  <si>
    <t>712361705</t>
  </si>
  <si>
    <t>IZOL STŘECH -10° FOLIE SVAŘ SPOJE</t>
  </si>
  <si>
    <t>283220890</t>
  </si>
  <si>
    <t>FOLIE HYDROIZ SIKAPLAN G15 TL.1,5MM</t>
  </si>
  <si>
    <t>712363103</t>
  </si>
  <si>
    <t>UKOTVENÍ FÓLIE TAL HM BET/ŽELBET</t>
  </si>
  <si>
    <t>KUS</t>
  </si>
  <si>
    <t>590513480</t>
  </si>
  <si>
    <t>HMOŽDINKA  TID 8/60 - 255</t>
  </si>
  <si>
    <t>712363115</t>
  </si>
  <si>
    <t>IZOLACE PROSTUP -300MM STŘECHA -10°</t>
  </si>
  <si>
    <t>712363116</t>
  </si>
  <si>
    <t>IZOLACE PROSTUP -500MM STŘECHA -10°</t>
  </si>
  <si>
    <t>712363117</t>
  </si>
  <si>
    <t>IZOLACE PROSTUP-1000MM STŘECHA -10°</t>
  </si>
  <si>
    <t>712363302</t>
  </si>
  <si>
    <t>ALKORPLAN DÉLKY 2 M VNITŘNÍ KOUT 100</t>
  </si>
  <si>
    <t>712363308</t>
  </si>
  <si>
    <t>ALKORPLAN DÉLKY 2 M ZÁV LIŠTA 250</t>
  </si>
  <si>
    <t>998712102</t>
  </si>
  <si>
    <t>PŘESUN HMOT POVL KRYTINA OBJEKT V -12M</t>
  </si>
  <si>
    <t>712-POVLAKOVÉ KRYTINY CELKEM</t>
  </si>
  <si>
    <t>713-IZOLACE TEPELNÉ</t>
  </si>
  <si>
    <t>713141131</t>
  </si>
  <si>
    <t>IZOL TEP STŘECH PL LEPENÁ STUD 1VRS</t>
  </si>
  <si>
    <t>713</t>
  </si>
  <si>
    <t>283700020</t>
  </si>
  <si>
    <t>DESKA EPS 100 S 1000X1000X1000 MM - 1M3</t>
  </si>
  <si>
    <t>M3</t>
  </si>
  <si>
    <t>713131141</t>
  </si>
  <si>
    <t>IZOL TEP STĚN A ZÁKL LEPENÍM PLOŠNĚ</t>
  </si>
  <si>
    <t>283723050</t>
  </si>
  <si>
    <t>DESKA EPS 100 S 1000X1000X50 MM</t>
  </si>
  <si>
    <t>998713102</t>
  </si>
  <si>
    <t>PŘESUN HMOT TEP IZOLACE OBJEKT V -12M</t>
  </si>
  <si>
    <t>713-IZOLACE TEPELNÉ CELKEM</t>
  </si>
  <si>
    <t>721-ZDRAVOTNĚ TECHNICKÉ INSTALACE</t>
  </si>
  <si>
    <t>721171111</t>
  </si>
  <si>
    <t>POTRUBÍ PVC HRDL ODPADNÍ D 140X2,9</t>
  </si>
  <si>
    <t>721</t>
  </si>
  <si>
    <t>721233113</t>
  </si>
  <si>
    <t>VTOK PP SVISLÝ DN125 PLOCHÁ STŘECHA</t>
  </si>
  <si>
    <t>998721102</t>
  </si>
  <si>
    <t>PŘESUN HMOT KANALIZACE OBJEKT V -12M</t>
  </si>
  <si>
    <t>721210823</t>
  </si>
  <si>
    <t>DMTŽ VPUSŤ STŘEŠNÍ DN 125</t>
  </si>
  <si>
    <t>721170966</t>
  </si>
  <si>
    <t>POTRUBÍ PVC ODPADNÍ PROPOJENÍ D 140</t>
  </si>
  <si>
    <t>721170975</t>
  </si>
  <si>
    <t>POTRUBÍ Z PVC KRÁCENÍ TRUB DN 125</t>
  </si>
  <si>
    <t>721-ZDRAVOTNĚ TECHNICKÉ INSTALACE CELKEM</t>
  </si>
  <si>
    <t>762-KONSTRUKCE TESAŘSKÉ</t>
  </si>
  <si>
    <t>762341675</t>
  </si>
  <si>
    <t>MTŽ BEDNĚNÍ ŘÍMSA DESKA DŘEVOTŘ P+D</t>
  </si>
  <si>
    <t>762</t>
  </si>
  <si>
    <t>607261260</t>
  </si>
  <si>
    <t>DESKA DŘEVOST OSB3 N-4PD T2,5 CM</t>
  </si>
  <si>
    <t>762395000</t>
  </si>
  <si>
    <t>SPOJOVACÍ PROSTŘEDKY MTŽ STŘECHA</t>
  </si>
  <si>
    <t>998762102</t>
  </si>
  <si>
    <t>PŘESUN HMOT KCE TESAŘSKÉ V -12M</t>
  </si>
  <si>
    <t>762-KONSTRUKCE TESAŘSKÉ CELKEM</t>
  </si>
  <si>
    <t>764-KONSTRUKCE KLEMPÍŘSKÉ</t>
  </si>
  <si>
    <t>764334890</t>
  </si>
  <si>
    <t>DMTŽ LEM ZEĎ PLOCH STŘECH+KRPL 1000</t>
  </si>
  <si>
    <t>764</t>
  </si>
  <si>
    <t>764339830</t>
  </si>
  <si>
    <t>DMTŽ LEM KOMÍN HL KRYT PLOCHA -30°</t>
  </si>
  <si>
    <t>764-KONSTRUKCE KLEMPÍŘSKÉ CELKEM</t>
  </si>
  <si>
    <t>PSV  CELKEM</t>
  </si>
  <si>
    <t>M155-Elektromontáže</t>
  </si>
  <si>
    <t>210220102</t>
  </si>
  <si>
    <t>DTŽ+NOVÉ HROMOSVODY NA STŘEŠE + REVIZE</t>
  </si>
  <si>
    <t>KČ</t>
  </si>
  <si>
    <t>155</t>
  </si>
  <si>
    <t>M155-Elektromontáže CELKEM</t>
  </si>
  <si>
    <t>MONTÁŽE CELKEM</t>
  </si>
  <si>
    <t>OBJEKT Celkem bez DPH</t>
  </si>
  <si>
    <t>ZÁKLADNÍ ŠKOLA R.FRIMLA ČP.816, TRUTNOV</t>
  </si>
  <si>
    <t>2.ETAPA - OPRAVA STŘEŠNÍHO PLÁŠTĚ SO.03</t>
  </si>
  <si>
    <t>TRUTNOV</t>
  </si>
  <si>
    <t>MĚSTO TRUTNOV</t>
  </si>
  <si>
    <t>DRUPOS TRUTNOV</t>
  </si>
  <si>
    <t>Rekapitulace objektů stavby</t>
  </si>
  <si>
    <t>Stavba:</t>
  </si>
  <si>
    <t>Datum:</t>
  </si>
  <si>
    <t>Objednatel:</t>
  </si>
  <si>
    <t>Projektant:</t>
  </si>
  <si>
    <t>Zhotovitel:</t>
  </si>
  <si>
    <t>Zpracoval:</t>
  </si>
  <si>
    <t>LANDA</t>
  </si>
  <si>
    <t>KÓD OBJEKTU</t>
  </si>
  <si>
    <t>NÁZEV OBJEKTU</t>
  </si>
  <si>
    <t>ZRN</t>
  </si>
  <si>
    <t>VRN</t>
  </si>
  <si>
    <t>CELKEM BEZ DPH</t>
  </si>
  <si>
    <t>CELKEM S DPH</t>
  </si>
  <si>
    <t>STAVBA CELKEM</t>
  </si>
  <si>
    <t>DMTŽ TROUBY KRUHOVÉ D 120MM</t>
  </si>
  <si>
    <t>764454802</t>
  </si>
  <si>
    <t>DMTŽ KOTLÍK KÓNICKÝ -30°</t>
  </si>
  <si>
    <t>764359810</t>
  </si>
  <si>
    <t>DMTŽ ŽLAB PODOK PŮLKR ROV RŠ330-30°</t>
  </si>
  <si>
    <t>764352810</t>
  </si>
  <si>
    <t>PŘESUN HMOT KLEMPÍŘ KCE OBJEKT V 6M</t>
  </si>
  <si>
    <t>998764101</t>
  </si>
  <si>
    <t>LINDAB KOTLÍK SOK PŮLKR ŽLAB 150MM</t>
  </si>
  <si>
    <t>764761232</t>
  </si>
  <si>
    <t>LINDAB ČELO ŽLABU RGT 150MM</t>
  </si>
  <si>
    <t>764761172</t>
  </si>
  <si>
    <t>LINDAB ŽLAB PODOKAP R 150+HÁK KFL</t>
  </si>
  <si>
    <t>764761122</t>
  </si>
  <si>
    <t>LINDAB VÝTOKOVÉ KOLENO ODPAD D 100</t>
  </si>
  <si>
    <t>764751142</t>
  </si>
  <si>
    <t>LINDAB TROUBY ODPAD ROVNÉ SROR D100</t>
  </si>
  <si>
    <t>764751112</t>
  </si>
  <si>
    <t>PŘESUN HMOT KCE TESAŘSKÉ V -6M OBJEKTU</t>
  </si>
  <si>
    <t>998762101</t>
  </si>
  <si>
    <t>PŘESUN HMOT KANALIZACE OBJEKT V -6M</t>
  </si>
  <si>
    <t>998721101</t>
  </si>
  <si>
    <t>PŘESUN HMOT TEP IZOLACE OBJEKT V -6M</t>
  </si>
  <si>
    <t>998713101</t>
  </si>
  <si>
    <t>PŘESUN HMOT POVL KRYTINA OBJEKT V -6M</t>
  </si>
  <si>
    <t>998712101</t>
  </si>
  <si>
    <t>ALKORPLAN DÉLKY 2 M STĚN LIŠTA 100</t>
  </si>
  <si>
    <t>712363304</t>
  </si>
  <si>
    <t>2.ETAPA - OPRAVA STŘEŠNÍHO PLÁŠTĚ SO.05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</si>
</sst>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"/>
    <numFmt numFmtId="166" formatCode="#,##0.0"/>
    <numFmt numFmtId="167" formatCode="0000"/>
  </numFmts>
  <fonts count="34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"/>
      <charset val="238"/>
    </font>
    <font>
      <sz val="8"/>
      <name val="Arial CE"/>
      <charset val="238"/>
    </font>
    <font>
      <b/>
      <sz val="20"/>
      <name val="Arial CE"/>
      <charset val="238"/>
    </font>
    <font>
      <b/>
      <sz val="20"/>
      <color indexed="1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7"/>
      <name val="Arial CE"/>
      <charset val="238"/>
    </font>
    <font>
      <b/>
      <sz val="12"/>
      <name val="Arial CE"/>
      <charset val="238"/>
    </font>
    <font>
      <b/>
      <sz val="10"/>
      <color indexed="18"/>
      <name val="Arial CE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b/>
      <sz val="14"/>
      <color indexed="10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1"/>
      <name val="Arial"/>
      <family val="2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name val="Arial"/>
      <family val="2"/>
      <charset val="238"/>
    </font>
    <font>
      <b/>
      <i/>
      <sz val="10"/>
      <color indexed="57"/>
      <name val="Arial"/>
      <family val="2"/>
      <charset val="238"/>
    </font>
    <font>
      <b/>
      <i/>
      <sz val="10"/>
      <color indexed="14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8"/>
      <name val="MS Sans Serif"/>
      <family val="2"/>
      <charset val="238"/>
    </font>
    <font>
      <b/>
      <sz val="16"/>
      <color indexed="10"/>
      <name val="Arial"/>
      <family val="2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"/>
      <family val="2"/>
      <charset val="238"/>
    </font>
    <font>
      <b/>
      <i/>
      <sz val="10"/>
      <name val="Times New Roman"/>
      <family val="1"/>
    </font>
    <font>
      <b/>
      <sz val="1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</borders>
  <cellStyleXfs count="4">
    <xf numFmtId="0" fontId="0" fillId="0" borderId="0"/>
    <xf numFmtId="0" fontId="26" fillId="0" borderId="0" applyAlignment="0">
      <alignment vertical="top" wrapText="1"/>
      <protection locked="0"/>
    </xf>
    <xf numFmtId="0" fontId="3" fillId="0" borderId="0"/>
    <xf numFmtId="0" fontId="22" fillId="0" borderId="0"/>
  </cellStyleXfs>
  <cellXfs count="350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5" fillId="0" borderId="1" xfId="2" applyNumberFormat="1" applyFont="1" applyFill="1" applyBorder="1" applyAlignment="1" applyProtection="1">
      <alignment horizontal="left" vertical="center"/>
    </xf>
    <xf numFmtId="0" fontId="5" fillId="0" borderId="2" xfId="2" applyNumberFormat="1" applyFont="1" applyFill="1" applyBorder="1" applyAlignment="1" applyProtection="1">
      <alignment horizontal="left" vertical="center"/>
    </xf>
    <xf numFmtId="0" fontId="6" fillId="0" borderId="2" xfId="2" applyNumberFormat="1" applyFont="1" applyFill="1" applyBorder="1" applyAlignment="1" applyProtection="1">
      <alignment horizontal="left" vertical="center"/>
    </xf>
    <xf numFmtId="0" fontId="5" fillId="0" borderId="3" xfId="2" applyNumberFormat="1" applyFont="1" applyFill="1" applyBorder="1" applyAlignment="1" applyProtection="1">
      <alignment horizontal="left" vertical="center"/>
    </xf>
    <xf numFmtId="0" fontId="3" fillId="0" borderId="0" xfId="2"/>
    <xf numFmtId="0" fontId="7" fillId="0" borderId="4" xfId="2" applyNumberFormat="1" applyFont="1" applyFill="1" applyBorder="1" applyAlignment="1" applyProtection="1">
      <alignment vertical="center"/>
    </xf>
    <xf numFmtId="0" fontId="7" fillId="0" borderId="5" xfId="2" applyNumberFormat="1" applyFont="1" applyFill="1" applyBorder="1" applyAlignment="1" applyProtection="1">
      <alignment vertical="center"/>
    </xf>
    <xf numFmtId="0" fontId="7" fillId="0" borderId="6" xfId="2" applyNumberFormat="1" applyFont="1" applyFill="1" applyBorder="1" applyAlignment="1" applyProtection="1">
      <alignment vertical="center"/>
    </xf>
    <xf numFmtId="0" fontId="7" fillId="0" borderId="7" xfId="2" applyNumberFormat="1" applyFont="1" applyFill="1" applyBorder="1" applyAlignment="1" applyProtection="1">
      <alignment vertical="center"/>
    </xf>
    <xf numFmtId="0" fontId="7" fillId="0" borderId="0" xfId="2" applyNumberFormat="1" applyFont="1" applyFill="1" applyAlignment="1" applyProtection="1">
      <alignment vertical="center"/>
    </xf>
    <xf numFmtId="1" fontId="0" fillId="4" borderId="8" xfId="0" applyNumberFormat="1" applyFill="1" applyBorder="1"/>
    <xf numFmtId="0" fontId="7" fillId="4" borderId="9" xfId="2" applyNumberFormat="1" applyFont="1" applyFill="1" applyBorder="1" applyAlignment="1" applyProtection="1">
      <alignment vertical="center"/>
    </xf>
    <xf numFmtId="0" fontId="7" fillId="4" borderId="10" xfId="2" applyNumberFormat="1" applyFont="1" applyFill="1" applyBorder="1" applyAlignment="1" applyProtection="1">
      <alignment horizontal="right" vertical="center"/>
    </xf>
    <xf numFmtId="165" fontId="7" fillId="0" borderId="0" xfId="2" applyNumberFormat="1" applyFont="1" applyFill="1" applyAlignment="1" applyProtection="1">
      <alignment vertical="center"/>
    </xf>
    <xf numFmtId="165" fontId="7" fillId="3" borderId="8" xfId="2" applyNumberFormat="1" applyFont="1" applyFill="1" applyBorder="1" applyAlignment="1" applyProtection="1">
      <alignment vertical="center"/>
    </xf>
    <xf numFmtId="0" fontId="7" fillId="3" borderId="10" xfId="2" applyNumberFormat="1" applyFont="1" applyFill="1" applyBorder="1" applyAlignment="1" applyProtection="1">
      <alignment vertical="center"/>
    </xf>
    <xf numFmtId="0" fontId="7" fillId="0" borderId="11" xfId="2" applyNumberFormat="1" applyFont="1" applyFill="1" applyBorder="1" applyAlignment="1" applyProtection="1">
      <alignment vertical="center"/>
    </xf>
    <xf numFmtId="1" fontId="0" fillId="4" borderId="12" xfId="0" applyNumberFormat="1" applyFill="1" applyBorder="1"/>
    <xf numFmtId="0" fontId="7" fillId="4" borderId="0" xfId="2" applyNumberFormat="1" applyFont="1" applyFill="1" applyBorder="1" applyAlignment="1" applyProtection="1">
      <alignment vertical="center"/>
    </xf>
    <xf numFmtId="0" fontId="7" fillId="4" borderId="13" xfId="2" applyNumberFormat="1" applyFont="1" applyFill="1" applyBorder="1" applyAlignment="1" applyProtection="1">
      <alignment horizontal="right" vertical="center"/>
    </xf>
    <xf numFmtId="165" fontId="7" fillId="3" borderId="12" xfId="2" applyNumberFormat="1" applyFont="1" applyFill="1" applyBorder="1" applyAlignment="1" applyProtection="1">
      <alignment vertical="center"/>
    </xf>
    <xf numFmtId="0" fontId="7" fillId="3" borderId="13" xfId="2" applyNumberFormat="1" applyFont="1" applyFill="1" applyBorder="1" applyAlignment="1" applyProtection="1">
      <alignment vertical="center"/>
    </xf>
    <xf numFmtId="165" fontId="8" fillId="4" borderId="14" xfId="2" applyNumberFormat="1" applyFont="1" applyFill="1" applyBorder="1" applyAlignment="1" applyProtection="1">
      <alignment vertical="center"/>
    </xf>
    <xf numFmtId="0" fontId="7" fillId="4" borderId="15" xfId="2" applyNumberFormat="1" applyFont="1" applyFill="1" applyBorder="1" applyAlignment="1" applyProtection="1">
      <alignment vertical="center"/>
    </xf>
    <xf numFmtId="0" fontId="7" fillId="4" borderId="16" xfId="2" applyNumberFormat="1" applyFont="1" applyFill="1" applyBorder="1" applyAlignment="1" applyProtection="1">
      <alignment horizontal="right" vertical="center"/>
    </xf>
    <xf numFmtId="165" fontId="7" fillId="3" borderId="14" xfId="2" applyNumberFormat="1" applyFont="1" applyFill="1" applyBorder="1" applyAlignment="1" applyProtection="1">
      <alignment vertical="center"/>
    </xf>
    <xf numFmtId="0" fontId="7" fillId="3" borderId="16" xfId="2" applyNumberFormat="1" applyFont="1" applyFill="1" applyBorder="1" applyAlignment="1" applyProtection="1">
      <alignment vertical="center"/>
    </xf>
    <xf numFmtId="0" fontId="7" fillId="0" borderId="7" xfId="2" applyNumberFormat="1" applyFont="1" applyFill="1" applyBorder="1" applyAlignment="1" applyProtection="1"/>
    <xf numFmtId="0" fontId="7" fillId="0" borderId="0" xfId="2" applyNumberFormat="1" applyFont="1" applyFill="1" applyAlignment="1" applyProtection="1"/>
    <xf numFmtId="0" fontId="7" fillId="0" borderId="0" xfId="2" applyNumberFormat="1" applyFont="1" applyFill="1" applyAlignment="1" applyProtection="1">
      <alignment horizontal="right"/>
    </xf>
    <xf numFmtId="0" fontId="7" fillId="0" borderId="11" xfId="2" applyNumberFormat="1" applyFont="1" applyFill="1" applyBorder="1" applyAlignment="1" applyProtection="1"/>
    <xf numFmtId="0" fontId="9" fillId="3" borderId="8" xfId="2" applyNumberFormat="1" applyFont="1" applyFill="1" applyBorder="1" applyAlignment="1" applyProtection="1">
      <alignment vertical="center"/>
    </xf>
    <xf numFmtId="0" fontId="7" fillId="3" borderId="9" xfId="2" applyNumberFormat="1" applyFont="1" applyFill="1" applyBorder="1" applyAlignment="1" applyProtection="1">
      <alignment vertical="center"/>
    </xf>
    <xf numFmtId="0" fontId="7" fillId="3" borderId="10" xfId="2" applyNumberFormat="1" applyFont="1" applyFill="1" applyBorder="1" applyAlignment="1" applyProtection="1">
      <alignment horizontal="right" vertical="center"/>
    </xf>
    <xf numFmtId="165" fontId="9" fillId="0" borderId="0" xfId="2" applyNumberFormat="1" applyFont="1" applyFill="1" applyAlignment="1" applyProtection="1">
      <alignment vertical="center"/>
    </xf>
    <xf numFmtId="0" fontId="9" fillId="0" borderId="0" xfId="2" applyNumberFormat="1" applyFont="1" applyFill="1" applyAlignment="1" applyProtection="1">
      <alignment vertical="center"/>
    </xf>
    <xf numFmtId="165" fontId="7" fillId="0" borderId="17" xfId="2" applyNumberFormat="1" applyFont="1" applyFill="1" applyBorder="1" applyAlignment="1" applyProtection="1">
      <alignment horizontal="left" vertical="center"/>
    </xf>
    <xf numFmtId="165" fontId="7" fillId="0" borderId="18" xfId="2" applyNumberFormat="1" applyFont="1" applyFill="1" applyBorder="1" applyAlignment="1" applyProtection="1">
      <alignment horizontal="left" vertical="center"/>
    </xf>
    <xf numFmtId="0" fontId="7" fillId="0" borderId="19" xfId="2" applyNumberFormat="1" applyFont="1" applyFill="1" applyBorder="1" applyAlignment="1" applyProtection="1">
      <alignment vertical="center"/>
    </xf>
    <xf numFmtId="0" fontId="7" fillId="3" borderId="0" xfId="2" applyNumberFormat="1" applyFont="1" applyFill="1" applyBorder="1" applyAlignment="1" applyProtection="1">
      <alignment vertical="center"/>
    </xf>
    <xf numFmtId="0" fontId="7" fillId="3" borderId="13" xfId="2" applyNumberFormat="1" applyFont="1" applyFill="1" applyBorder="1" applyAlignment="1" applyProtection="1">
      <alignment horizontal="right" vertical="center"/>
    </xf>
    <xf numFmtId="165" fontId="7" fillId="0" borderId="18" xfId="2" applyNumberFormat="1" applyFont="1" applyFill="1" applyBorder="1" applyAlignment="1" applyProtection="1">
      <alignment vertical="center"/>
    </xf>
    <xf numFmtId="0" fontId="7" fillId="3" borderId="15" xfId="2" applyNumberFormat="1" applyFont="1" applyFill="1" applyBorder="1" applyAlignment="1" applyProtection="1">
      <alignment vertical="center"/>
    </xf>
    <xf numFmtId="0" fontId="7" fillId="3" borderId="16" xfId="2" applyNumberFormat="1" applyFont="1" applyFill="1" applyBorder="1" applyAlignment="1" applyProtection="1">
      <alignment horizontal="right" vertical="center"/>
    </xf>
    <xf numFmtId="0" fontId="1" fillId="0" borderId="0" xfId="2" applyNumberFormat="1" applyFont="1" applyFill="1" applyAlignment="1" applyProtection="1"/>
    <xf numFmtId="0" fontId="9" fillId="0" borderId="0" xfId="2" applyNumberFormat="1" applyFont="1" applyFill="1" applyAlignment="1" applyProtection="1"/>
    <xf numFmtId="165" fontId="7" fillId="0" borderId="17" xfId="2" applyNumberFormat="1" applyFont="1" applyFill="1" applyBorder="1" applyAlignment="1" applyProtection="1">
      <alignment vertical="center"/>
    </xf>
    <xf numFmtId="0" fontId="7" fillId="0" borderId="20" xfId="2" applyNumberFormat="1" applyFont="1" applyFill="1" applyBorder="1" applyAlignment="1" applyProtection="1">
      <alignment vertical="center"/>
    </xf>
    <xf numFmtId="14" fontId="7" fillId="0" borderId="17" xfId="2" applyNumberFormat="1" applyFont="1" applyFill="1" applyBorder="1" applyAlignment="1" applyProtection="1">
      <alignment horizontal="center" vertical="center"/>
    </xf>
    <xf numFmtId="3" fontId="7" fillId="0" borderId="17" xfId="2" applyNumberFormat="1" applyFont="1" applyFill="1" applyBorder="1" applyAlignment="1" applyProtection="1">
      <alignment horizontal="right" vertical="center"/>
    </xf>
    <xf numFmtId="0" fontId="7" fillId="0" borderId="21" xfId="2" applyNumberFormat="1" applyFont="1" applyFill="1" applyBorder="1" applyAlignment="1" applyProtection="1">
      <alignment vertical="center"/>
    </xf>
    <xf numFmtId="0" fontId="7" fillId="0" borderId="22" xfId="2" applyNumberFormat="1" applyFont="1" applyFill="1" applyBorder="1" applyAlignment="1" applyProtection="1">
      <alignment vertical="center"/>
    </xf>
    <xf numFmtId="0" fontId="7" fillId="0" borderId="23" xfId="2" applyNumberFormat="1" applyFont="1" applyFill="1" applyBorder="1" applyAlignment="1" applyProtection="1">
      <alignment vertical="center"/>
    </xf>
    <xf numFmtId="0" fontId="10" fillId="0" borderId="4" xfId="2" applyNumberFormat="1" applyFont="1" applyFill="1" applyBorder="1" applyAlignment="1" applyProtection="1">
      <alignment vertical="center"/>
    </xf>
    <xf numFmtId="0" fontId="10" fillId="0" borderId="5" xfId="2" applyNumberFormat="1" applyFont="1" applyFill="1" applyBorder="1" applyAlignment="1" applyProtection="1">
      <alignment vertical="center"/>
    </xf>
    <xf numFmtId="0" fontId="10" fillId="0" borderId="6" xfId="2" applyNumberFormat="1" applyFont="1" applyFill="1" applyBorder="1" applyAlignment="1" applyProtection="1">
      <alignment vertical="center"/>
    </xf>
    <xf numFmtId="0" fontId="1" fillId="0" borderId="24" xfId="2" applyNumberFormat="1" applyFont="1" applyFill="1" applyBorder="1" applyAlignment="1" applyProtection="1">
      <alignment vertical="center"/>
    </xf>
    <xf numFmtId="0" fontId="1" fillId="0" borderId="20" xfId="2" applyNumberFormat="1" applyFont="1" applyFill="1" applyBorder="1" applyAlignment="1" applyProtection="1">
      <alignment vertical="center"/>
    </xf>
    <xf numFmtId="165" fontId="1" fillId="0" borderId="20" xfId="2" applyNumberFormat="1" applyFont="1" applyFill="1" applyBorder="1" applyAlignment="1" applyProtection="1">
      <alignment vertical="center"/>
    </xf>
    <xf numFmtId="0" fontId="1" fillId="0" borderId="18" xfId="2" applyNumberFormat="1" applyFont="1" applyFill="1" applyBorder="1" applyAlignment="1" applyProtection="1">
      <alignment vertical="center"/>
    </xf>
    <xf numFmtId="0" fontId="1" fillId="0" borderId="19" xfId="2" applyNumberFormat="1" applyFont="1" applyFill="1" applyBorder="1" applyAlignment="1" applyProtection="1">
      <alignment vertical="center"/>
    </xf>
    <xf numFmtId="0" fontId="1" fillId="0" borderId="25" xfId="2" applyNumberFormat="1" applyFont="1" applyFill="1" applyBorder="1" applyAlignment="1" applyProtection="1">
      <alignment vertical="center"/>
    </xf>
    <xf numFmtId="0" fontId="1" fillId="0" borderId="24" xfId="2" applyNumberFormat="1" applyFont="1" applyFill="1" applyBorder="1" applyAlignment="1" applyProtection="1">
      <alignment horizontal="left" vertical="center"/>
    </xf>
    <xf numFmtId="0" fontId="1" fillId="0" borderId="20" xfId="2" applyNumberFormat="1" applyFont="1" applyFill="1" applyBorder="1" applyAlignment="1" applyProtection="1">
      <alignment horizontal="left" vertical="center"/>
    </xf>
    <xf numFmtId="0" fontId="1" fillId="0" borderId="19" xfId="2" applyNumberFormat="1" applyFont="1" applyFill="1" applyBorder="1" applyAlignment="1" applyProtection="1">
      <alignment horizontal="left" vertical="center"/>
    </xf>
    <xf numFmtId="0" fontId="1" fillId="0" borderId="26" xfId="2" applyNumberFormat="1" applyFont="1" applyFill="1" applyBorder="1" applyAlignment="1" applyProtection="1">
      <alignment vertical="center"/>
    </xf>
    <xf numFmtId="0" fontId="1" fillId="0" borderId="27" xfId="2" applyNumberFormat="1" applyFont="1" applyFill="1" applyBorder="1" applyAlignment="1" applyProtection="1">
      <alignment vertical="center"/>
    </xf>
    <xf numFmtId="166" fontId="1" fillId="0" borderId="28" xfId="2" applyNumberFormat="1" applyFont="1" applyFill="1" applyBorder="1" applyAlignment="1" applyProtection="1">
      <alignment vertical="center"/>
    </xf>
    <xf numFmtId="3" fontId="1" fillId="0" borderId="29" xfId="2" applyNumberFormat="1" applyFont="1" applyFill="1" applyBorder="1" applyAlignment="1" applyProtection="1">
      <alignment vertical="center"/>
    </xf>
    <xf numFmtId="3" fontId="1" fillId="0" borderId="28" xfId="2" applyNumberFormat="1" applyFont="1" applyFill="1" applyBorder="1" applyAlignment="1" applyProtection="1">
      <alignment vertical="center"/>
    </xf>
    <xf numFmtId="0" fontId="1" fillId="0" borderId="29" xfId="2" applyNumberFormat="1" applyFont="1" applyFill="1" applyBorder="1" applyAlignment="1" applyProtection="1">
      <alignment vertical="center"/>
    </xf>
    <xf numFmtId="166" fontId="1" fillId="0" borderId="27" xfId="2" applyNumberFormat="1" applyFont="1" applyFill="1" applyBorder="1" applyAlignment="1" applyProtection="1">
      <alignment vertical="center"/>
    </xf>
    <xf numFmtId="3" fontId="1" fillId="0" borderId="27" xfId="2" applyNumberFormat="1" applyFont="1" applyFill="1" applyBorder="1" applyAlignment="1" applyProtection="1">
      <alignment vertical="center"/>
    </xf>
    <xf numFmtId="3" fontId="1" fillId="0" borderId="30" xfId="2" applyNumberFormat="1" applyFont="1" applyFill="1" applyBorder="1" applyAlignment="1" applyProtection="1">
      <alignment vertical="center"/>
    </xf>
    <xf numFmtId="0" fontId="10" fillId="0" borderId="1" xfId="2" applyNumberFormat="1" applyFont="1" applyFill="1" applyBorder="1" applyAlignment="1" applyProtection="1">
      <alignment vertical="center"/>
    </xf>
    <xf numFmtId="0" fontId="10" fillId="0" borderId="2" xfId="2" applyNumberFormat="1" applyFont="1" applyFill="1" applyBorder="1" applyAlignment="1" applyProtection="1">
      <alignment vertical="center"/>
    </xf>
    <xf numFmtId="165" fontId="11" fillId="0" borderId="2" xfId="2" applyNumberFormat="1" applyFont="1" applyFill="1" applyBorder="1" applyAlignment="1" applyProtection="1">
      <alignment vertical="center"/>
    </xf>
    <xf numFmtId="165" fontId="10" fillId="0" borderId="2" xfId="2" applyNumberFormat="1" applyFont="1" applyFill="1" applyBorder="1" applyAlignment="1" applyProtection="1">
      <alignment horizontal="left" vertical="center"/>
    </xf>
    <xf numFmtId="0" fontId="10" fillId="0" borderId="3" xfId="2" applyNumberFormat="1" applyFont="1" applyFill="1" applyBorder="1" applyAlignment="1" applyProtection="1">
      <alignment vertical="center"/>
    </xf>
    <xf numFmtId="0" fontId="12" fillId="2" borderId="31" xfId="2" applyNumberFormat="1" applyFont="1" applyFill="1" applyBorder="1" applyAlignment="1" applyProtection="1">
      <alignment horizontal="center" vertical="center"/>
    </xf>
    <xf numFmtId="0" fontId="10" fillId="2" borderId="32" xfId="2" applyNumberFormat="1" applyFont="1" applyFill="1" applyBorder="1" applyAlignment="1" applyProtection="1">
      <alignment horizontal="center" vertical="center"/>
    </xf>
    <xf numFmtId="0" fontId="13" fillId="0" borderId="33" xfId="2" applyNumberFormat="1" applyFont="1" applyFill="1" applyBorder="1" applyAlignment="1" applyProtection="1">
      <alignment horizontal="left" vertical="center"/>
    </xf>
    <xf numFmtId="0" fontId="10" fillId="0" borderId="33" xfId="2" applyNumberFormat="1" applyFont="1" applyFill="1" applyBorder="1" applyAlignment="1" applyProtection="1">
      <alignment horizontal="left" vertical="center"/>
    </xf>
    <xf numFmtId="0" fontId="10" fillId="0" borderId="34" xfId="2" applyNumberFormat="1" applyFont="1" applyFill="1" applyBorder="1" applyAlignment="1" applyProtection="1">
      <alignment horizontal="left" vertical="center"/>
    </xf>
    <xf numFmtId="0" fontId="1" fillId="2" borderId="32" xfId="2" applyNumberFormat="1" applyFont="1" applyFill="1" applyBorder="1" applyAlignment="1" applyProtection="1">
      <alignment horizontal="center" vertical="center"/>
    </xf>
    <xf numFmtId="0" fontId="11" fillId="2" borderId="32" xfId="2" applyNumberFormat="1" applyFont="1" applyFill="1" applyBorder="1" applyAlignment="1" applyProtection="1">
      <alignment vertical="center"/>
    </xf>
    <xf numFmtId="0" fontId="4" fillId="0" borderId="35" xfId="2" applyNumberFormat="1" applyFont="1" applyFill="1" applyBorder="1" applyAlignment="1" applyProtection="1">
      <alignment horizontal="center" vertical="center"/>
    </xf>
    <xf numFmtId="0" fontId="10" fillId="0" borderId="8" xfId="2" applyNumberFormat="1" applyFont="1" applyFill="1" applyBorder="1" applyAlignment="1" applyProtection="1">
      <alignment vertical="center"/>
    </xf>
    <xf numFmtId="0" fontId="10" fillId="0" borderId="10" xfId="2" applyNumberFormat="1" applyFont="1" applyFill="1" applyBorder="1" applyAlignment="1" applyProtection="1">
      <alignment vertical="center"/>
    </xf>
    <xf numFmtId="0" fontId="4" fillId="0" borderId="17" xfId="2" applyNumberFormat="1" applyFont="1" applyFill="1" applyBorder="1" applyAlignment="1" applyProtection="1">
      <alignment vertical="center"/>
    </xf>
    <xf numFmtId="3" fontId="1" fillId="0" borderId="18" xfId="2" applyNumberFormat="1" applyFont="1" applyFill="1" applyBorder="1" applyAlignment="1" applyProtection="1">
      <alignment vertical="center"/>
    </xf>
    <xf numFmtId="3" fontId="1" fillId="0" borderId="25" xfId="2" applyNumberFormat="1" applyFont="1" applyFill="1" applyBorder="1" applyAlignment="1" applyProtection="1">
      <alignment vertical="center"/>
    </xf>
    <xf numFmtId="0" fontId="4" fillId="0" borderId="18" xfId="2" applyNumberFormat="1" applyFont="1" applyFill="1" applyBorder="1" applyAlignment="1" applyProtection="1">
      <alignment vertical="center"/>
    </xf>
    <xf numFmtId="0" fontId="4" fillId="0" borderId="19" xfId="2" applyNumberFormat="1" applyFont="1" applyFill="1" applyBorder="1" applyAlignment="1" applyProtection="1">
      <alignment vertical="center"/>
    </xf>
    <xf numFmtId="165" fontId="4" fillId="0" borderId="18" xfId="2" applyNumberFormat="1" applyFont="1" applyFill="1" applyBorder="1" applyAlignment="1" applyProtection="1">
      <alignment vertical="center"/>
    </xf>
    <xf numFmtId="10" fontId="9" fillId="0" borderId="18" xfId="2" applyNumberFormat="1" applyFont="1" applyFill="1" applyBorder="1" applyAlignment="1" applyProtection="1">
      <alignment vertical="center"/>
    </xf>
    <xf numFmtId="0" fontId="10" fillId="0" borderId="14" xfId="2" applyNumberFormat="1" applyFont="1" applyFill="1" applyBorder="1" applyAlignment="1" applyProtection="1">
      <alignment vertical="center"/>
    </xf>
    <xf numFmtId="0" fontId="10" fillId="0" borderId="16" xfId="2" applyNumberFormat="1" applyFont="1" applyFill="1" applyBorder="1" applyAlignment="1" applyProtection="1">
      <alignment vertical="center"/>
    </xf>
    <xf numFmtId="4" fontId="4" fillId="0" borderId="19" xfId="2" applyNumberFormat="1" applyFont="1" applyFill="1" applyBorder="1" applyAlignment="1" applyProtection="1">
      <alignment vertical="center"/>
    </xf>
    <xf numFmtId="0" fontId="4" fillId="0" borderId="24" xfId="2" applyNumberFormat="1" applyFont="1" applyFill="1" applyBorder="1" applyAlignment="1" applyProtection="1">
      <alignment vertical="center"/>
    </xf>
    <xf numFmtId="0" fontId="4" fillId="0" borderId="20" xfId="2" applyNumberFormat="1" applyFont="1" applyFill="1" applyBorder="1" applyAlignment="1" applyProtection="1">
      <alignment vertical="center"/>
    </xf>
    <xf numFmtId="0" fontId="14" fillId="0" borderId="18" xfId="2" applyNumberFormat="1" applyFont="1" applyFill="1" applyBorder="1" applyAlignment="1" applyProtection="1">
      <alignment vertical="center"/>
    </xf>
    <xf numFmtId="3" fontId="1" fillId="0" borderId="3" xfId="2" applyNumberFormat="1" applyFont="1" applyFill="1" applyBorder="1" applyAlignment="1" applyProtection="1">
      <alignment vertical="center"/>
    </xf>
    <xf numFmtId="3" fontId="1" fillId="0" borderId="1" xfId="2" applyNumberFormat="1" applyFont="1" applyFill="1" applyBorder="1" applyAlignment="1" applyProtection="1">
      <alignment vertical="center"/>
    </xf>
    <xf numFmtId="0" fontId="4" fillId="0" borderId="36" xfId="2" applyNumberFormat="1" applyFont="1" applyFill="1" applyBorder="1" applyAlignment="1" applyProtection="1">
      <alignment horizontal="center" vertical="center"/>
    </xf>
    <xf numFmtId="0" fontId="4" fillId="0" borderId="29" xfId="2" applyNumberFormat="1" applyFont="1" applyFill="1" applyBorder="1" applyAlignment="1" applyProtection="1">
      <alignment vertical="center"/>
    </xf>
    <xf numFmtId="0" fontId="4" fillId="0" borderId="27" xfId="2" applyNumberFormat="1" applyFont="1" applyFill="1" applyBorder="1" applyAlignment="1" applyProtection="1">
      <alignment vertical="center"/>
    </xf>
    <xf numFmtId="0" fontId="4" fillId="0" borderId="28" xfId="2" applyNumberFormat="1" applyFont="1" applyFill="1" applyBorder="1" applyAlignment="1" applyProtection="1">
      <alignment vertical="center"/>
    </xf>
    <xf numFmtId="0" fontId="1" fillId="0" borderId="5" xfId="2" applyNumberFormat="1" applyFont="1" applyFill="1" applyBorder="1" applyAlignment="1" applyProtection="1">
      <alignment vertical="center"/>
    </xf>
    <xf numFmtId="0" fontId="9" fillId="0" borderId="5" xfId="2" applyNumberFormat="1" applyFont="1" applyFill="1" applyBorder="1" applyAlignment="1" applyProtection="1">
      <alignment vertical="center"/>
    </xf>
    <xf numFmtId="0" fontId="1" fillId="0" borderId="37" xfId="2" applyNumberFormat="1" applyFont="1" applyFill="1" applyBorder="1" applyAlignment="1" applyProtection="1">
      <alignment vertical="center"/>
    </xf>
    <xf numFmtId="0" fontId="9" fillId="0" borderId="38" xfId="2" applyNumberFormat="1" applyFont="1" applyFill="1" applyBorder="1" applyAlignment="1" applyProtection="1">
      <alignment vertical="center"/>
    </xf>
    <xf numFmtId="0" fontId="1" fillId="0" borderId="6" xfId="2" applyNumberFormat="1" applyFont="1" applyFill="1" applyBorder="1" applyAlignment="1" applyProtection="1">
      <alignment vertical="center"/>
    </xf>
    <xf numFmtId="0" fontId="11" fillId="2" borderId="32" xfId="2" applyNumberFormat="1" applyFont="1" applyFill="1" applyBorder="1" applyAlignment="1" applyProtection="1">
      <alignment horizontal="left" vertical="center"/>
    </xf>
    <xf numFmtId="0" fontId="1" fillId="0" borderId="7" xfId="2" applyNumberFormat="1" applyFont="1" applyFill="1" applyBorder="1" applyAlignment="1" applyProtection="1">
      <alignment vertical="center"/>
    </xf>
    <xf numFmtId="0" fontId="1" fillId="0" borderId="0" xfId="2" applyNumberFormat="1" applyFont="1" applyFill="1" applyAlignment="1" applyProtection="1">
      <alignment vertical="center"/>
    </xf>
    <xf numFmtId="0" fontId="1" fillId="0" borderId="13" xfId="2" applyNumberFormat="1" applyFont="1" applyFill="1" applyBorder="1" applyAlignment="1" applyProtection="1">
      <alignment vertical="center"/>
    </xf>
    <xf numFmtId="0" fontId="1" fillId="0" borderId="12" xfId="2" applyNumberFormat="1" applyFont="1" applyFill="1" applyBorder="1" applyAlignment="1" applyProtection="1">
      <alignment vertical="center"/>
    </xf>
    <xf numFmtId="166" fontId="9" fillId="0" borderId="0" xfId="2" applyNumberFormat="1" applyFont="1" applyFill="1" applyAlignment="1" applyProtection="1">
      <alignment vertical="center"/>
    </xf>
    <xf numFmtId="166" fontId="1" fillId="0" borderId="11" xfId="2" applyNumberFormat="1" applyFont="1" applyFill="1" applyBorder="1" applyAlignment="1" applyProtection="1">
      <alignment vertical="center"/>
    </xf>
    <xf numFmtId="3" fontId="1" fillId="3" borderId="3" xfId="2" applyNumberFormat="1" applyFont="1" applyFill="1" applyBorder="1" applyAlignment="1" applyProtection="1">
      <alignment vertical="center"/>
    </xf>
    <xf numFmtId="0" fontId="4" fillId="0" borderId="39" xfId="2" applyNumberFormat="1" applyFont="1" applyFill="1" applyBorder="1" applyAlignment="1" applyProtection="1">
      <alignment horizontal="left"/>
    </xf>
    <xf numFmtId="0" fontId="1" fillId="0" borderId="15" xfId="2" applyNumberFormat="1" applyFont="1" applyFill="1" applyBorder="1" applyAlignment="1" applyProtection="1">
      <alignment vertical="center"/>
    </xf>
    <xf numFmtId="0" fontId="9" fillId="0" borderId="15" xfId="2" applyNumberFormat="1" applyFont="1" applyFill="1" applyBorder="1" applyAlignment="1" applyProtection="1">
      <alignment vertical="center"/>
    </xf>
    <xf numFmtId="0" fontId="1" fillId="0" borderId="16" xfId="2" applyNumberFormat="1" applyFont="1" applyFill="1" applyBorder="1" applyAlignment="1" applyProtection="1">
      <alignment vertical="center"/>
    </xf>
    <xf numFmtId="0" fontId="4" fillId="0" borderId="15" xfId="2" applyNumberFormat="1" applyFont="1" applyFill="1" applyBorder="1" applyAlignment="1" applyProtection="1">
      <alignment horizontal="left"/>
    </xf>
    <xf numFmtId="0" fontId="1" fillId="0" borderId="40" xfId="2" applyNumberFormat="1" applyFont="1" applyFill="1" applyBorder="1" applyAlignment="1" applyProtection="1">
      <alignment vertical="center"/>
    </xf>
    <xf numFmtId="9" fontId="4" fillId="0" borderId="17" xfId="2" applyNumberFormat="1" applyFont="1" applyFill="1" applyBorder="1" applyAlignment="1" applyProtection="1">
      <alignment vertical="center"/>
    </xf>
    <xf numFmtId="4" fontId="1" fillId="0" borderId="18" xfId="2" applyNumberFormat="1" applyFont="1" applyFill="1" applyBorder="1" applyAlignment="1" applyProtection="1">
      <alignment vertical="center"/>
    </xf>
    <xf numFmtId="4" fontId="1" fillId="0" borderId="25" xfId="2" applyNumberFormat="1" applyFont="1" applyFill="1" applyBorder="1" applyAlignment="1" applyProtection="1">
      <alignment vertical="center"/>
    </xf>
    <xf numFmtId="0" fontId="10" fillId="0" borderId="7" xfId="2" applyNumberFormat="1" applyFont="1" applyFill="1" applyBorder="1" applyAlignment="1" applyProtection="1">
      <alignment vertical="center"/>
    </xf>
    <xf numFmtId="0" fontId="9" fillId="0" borderId="12" xfId="2" applyNumberFormat="1" applyFont="1" applyFill="1" applyBorder="1" applyAlignment="1" applyProtection="1">
      <alignment vertical="center"/>
    </xf>
    <xf numFmtId="0" fontId="1" fillId="0" borderId="11" xfId="2" applyNumberFormat="1" applyFont="1" applyFill="1" applyBorder="1" applyAlignment="1" applyProtection="1">
      <alignment vertical="center"/>
    </xf>
    <xf numFmtId="0" fontId="9" fillId="0" borderId="7" xfId="2" applyNumberFormat="1" applyFont="1" applyFill="1" applyBorder="1" applyAlignment="1" applyProtection="1">
      <alignment vertical="center"/>
    </xf>
    <xf numFmtId="0" fontId="10" fillId="0" borderId="29" xfId="2" applyNumberFormat="1" applyFont="1" applyFill="1" applyBorder="1" applyAlignment="1" applyProtection="1">
      <alignment vertical="center"/>
    </xf>
    <xf numFmtId="4" fontId="1" fillId="3" borderId="41" xfId="2" applyNumberFormat="1" applyFont="1" applyFill="1" applyBorder="1" applyAlignment="1" applyProtection="1">
      <alignment vertical="center"/>
    </xf>
    <xf numFmtId="0" fontId="4" fillId="0" borderId="7" xfId="2" applyNumberFormat="1" applyFont="1" applyFill="1" applyBorder="1" applyAlignment="1" applyProtection="1">
      <alignment horizontal="left"/>
    </xf>
    <xf numFmtId="0" fontId="4" fillId="0" borderId="0" xfId="2" applyNumberFormat="1" applyFont="1" applyFill="1" applyAlignment="1" applyProtection="1">
      <alignment horizontal="left"/>
    </xf>
    <xf numFmtId="0" fontId="10" fillId="0" borderId="42" xfId="2" applyNumberFormat="1" applyFont="1" applyFill="1" applyBorder="1" applyAlignment="1" applyProtection="1">
      <alignment vertical="center"/>
    </xf>
    <xf numFmtId="0" fontId="1" fillId="0" borderId="9" xfId="2" applyNumberFormat="1" applyFont="1" applyFill="1" applyBorder="1" applyAlignment="1" applyProtection="1">
      <alignment vertical="center"/>
    </xf>
    <xf numFmtId="0" fontId="1" fillId="0" borderId="10" xfId="2" applyNumberFormat="1" applyFont="1" applyFill="1" applyBorder="1" applyAlignment="1" applyProtection="1">
      <alignment vertical="center"/>
    </xf>
    <xf numFmtId="0" fontId="9" fillId="0" borderId="9" xfId="2" applyNumberFormat="1" applyFont="1" applyFill="1" applyBorder="1" applyAlignment="1" applyProtection="1">
      <alignment vertical="center"/>
    </xf>
    <xf numFmtId="0" fontId="4" fillId="0" borderId="43" xfId="2" applyNumberFormat="1" applyFont="1" applyFill="1" applyBorder="1" applyAlignment="1" applyProtection="1">
      <alignment horizontal="center" vertical="center"/>
    </xf>
    <xf numFmtId="0" fontId="4" fillId="0" borderId="11" xfId="2" applyNumberFormat="1" applyFont="1" applyFill="1" applyBorder="1" applyAlignment="1" applyProtection="1">
      <alignment horizontal="center" vertical="center"/>
    </xf>
    <xf numFmtId="0" fontId="4" fillId="0" borderId="21" xfId="2" applyNumberFormat="1" applyFont="1" applyFill="1" applyBorder="1" applyAlignment="1" applyProtection="1">
      <alignment horizontal="left"/>
    </xf>
    <xf numFmtId="0" fontId="1" fillId="0" borderId="22" xfId="2" applyNumberFormat="1" applyFont="1" applyFill="1" applyBorder="1" applyAlignment="1" applyProtection="1">
      <alignment vertical="center"/>
    </xf>
    <xf numFmtId="0" fontId="1" fillId="0" borderId="44" xfId="2" applyNumberFormat="1" applyFont="1" applyFill="1" applyBorder="1" applyAlignment="1" applyProtection="1">
      <alignment vertical="center"/>
    </xf>
    <xf numFmtId="0" fontId="4" fillId="0" borderId="45" xfId="2" applyNumberFormat="1" applyFont="1" applyFill="1" applyBorder="1" applyAlignment="1" applyProtection="1"/>
    <xf numFmtId="0" fontId="4" fillId="0" borderId="23" xfId="2" applyNumberFormat="1" applyFont="1" applyFill="1" applyBorder="1" applyAlignment="1" applyProtection="1">
      <alignment horizontal="center" vertical="center"/>
    </xf>
    <xf numFmtId="1" fontId="16" fillId="5" borderId="0" xfId="2" applyNumberFormat="1" applyFont="1" applyFill="1" applyAlignment="1" applyProtection="1">
      <alignment vertical="center"/>
    </xf>
    <xf numFmtId="0" fontId="9" fillId="5" borderId="0" xfId="2" applyNumberFormat="1" applyFont="1" applyFill="1" applyAlignment="1" applyProtection="1">
      <alignment vertical="center"/>
    </xf>
    <xf numFmtId="1" fontId="17" fillId="5" borderId="0" xfId="0" applyNumberFormat="1" applyFont="1" applyFill="1"/>
    <xf numFmtId="1" fontId="0" fillId="5" borderId="0" xfId="0" applyNumberFormat="1" applyFill="1" applyBorder="1"/>
    <xf numFmtId="1" fontId="8" fillId="5" borderId="0" xfId="2" applyNumberFormat="1" applyFont="1" applyFill="1" applyAlignment="1" applyProtection="1">
      <alignment vertical="center"/>
    </xf>
    <xf numFmtId="1" fontId="9" fillId="5" borderId="0" xfId="2" applyNumberFormat="1" applyFont="1" applyFill="1" applyAlignment="1" applyProtection="1">
      <alignment vertical="center"/>
    </xf>
    <xf numFmtId="1" fontId="9" fillId="6" borderId="46" xfId="2" applyNumberFormat="1" applyFont="1" applyFill="1" applyBorder="1" applyAlignment="1" applyProtection="1">
      <alignment horizontal="center" vertical="center" wrapText="1"/>
    </xf>
    <xf numFmtId="0" fontId="9" fillId="6" borderId="47" xfId="2" applyNumberFormat="1" applyFont="1" applyFill="1" applyBorder="1" applyAlignment="1" applyProtection="1">
      <alignment horizontal="center" vertical="center" wrapText="1"/>
    </xf>
    <xf numFmtId="0" fontId="9" fillId="6" borderId="48" xfId="2" applyNumberFormat="1" applyFont="1" applyFill="1" applyBorder="1" applyAlignment="1" applyProtection="1">
      <alignment horizontal="center" vertical="center" wrapText="1"/>
    </xf>
    <xf numFmtId="1" fontId="9" fillId="6" borderId="49" xfId="2" applyNumberFormat="1" applyFont="1" applyFill="1" applyBorder="1" applyAlignment="1" applyProtection="1">
      <alignment horizontal="center" vertical="center" wrapText="1"/>
    </xf>
    <xf numFmtId="0" fontId="9" fillId="6" borderId="50" xfId="2" applyNumberFormat="1" applyFont="1" applyFill="1" applyBorder="1" applyAlignment="1" applyProtection="1">
      <alignment horizontal="center" vertical="center" wrapText="1"/>
    </xf>
    <xf numFmtId="0" fontId="9" fillId="6" borderId="51" xfId="2" applyNumberFormat="1" applyFont="1" applyFill="1" applyBorder="1" applyAlignment="1" applyProtection="1">
      <alignment horizontal="center" vertical="center" wrapText="1"/>
    </xf>
    <xf numFmtId="1" fontId="0" fillId="0" borderId="17" xfId="0" applyNumberFormat="1" applyBorder="1"/>
    <xf numFmtId="164" fontId="0" fillId="0" borderId="17" xfId="0" applyNumberFormat="1" applyBorder="1"/>
    <xf numFmtId="2" fontId="0" fillId="0" borderId="17" xfId="0" applyNumberFormat="1" applyBorder="1"/>
    <xf numFmtId="3" fontId="20" fillId="0" borderId="1" xfId="2" applyNumberFormat="1" applyFont="1" applyFill="1" applyBorder="1" applyAlignment="1" applyProtection="1">
      <alignment vertical="center"/>
    </xf>
    <xf numFmtId="4" fontId="21" fillId="3" borderId="1" xfId="2" applyNumberFormat="1" applyFont="1" applyFill="1" applyBorder="1" applyAlignment="1" applyProtection="1">
      <alignment vertical="center"/>
    </xf>
    <xf numFmtId="9" fontId="4" fillId="0" borderId="18" xfId="2" applyNumberFormat="1" applyFont="1" applyFill="1" applyBorder="1" applyAlignment="1" applyProtection="1">
      <alignment horizontal="right" vertical="center"/>
    </xf>
    <xf numFmtId="0" fontId="4" fillId="0" borderId="9" xfId="2" applyNumberFormat="1" applyFont="1" applyFill="1" applyBorder="1" applyAlignment="1" applyProtection="1">
      <alignment vertical="center"/>
    </xf>
    <xf numFmtId="0" fontId="4" fillId="0" borderId="22" xfId="2" applyNumberFormat="1" applyFont="1" applyFill="1" applyBorder="1" applyAlignment="1" applyProtection="1">
      <alignment vertical="center"/>
    </xf>
    <xf numFmtId="4" fontId="15" fillId="0" borderId="17" xfId="2" applyNumberFormat="1" applyFont="1" applyFill="1" applyBorder="1" applyAlignment="1" applyProtection="1">
      <alignment vertical="center"/>
    </xf>
    <xf numFmtId="14" fontId="9" fillId="5" borderId="0" xfId="2" applyNumberFormat="1" applyFont="1" applyFill="1" applyAlignment="1" applyProtection="1">
      <alignment horizontal="left" vertical="center"/>
    </xf>
    <xf numFmtId="3" fontId="18" fillId="0" borderId="8" xfId="2" applyNumberFormat="1" applyFont="1" applyFill="1" applyBorder="1" applyAlignment="1" applyProtection="1">
      <alignment vertical="center"/>
    </xf>
    <xf numFmtId="3" fontId="19" fillId="0" borderId="14" xfId="2" applyNumberFormat="1" applyFont="1" applyBorder="1"/>
    <xf numFmtId="3" fontId="18" fillId="0" borderId="14" xfId="2" applyNumberFormat="1" applyFont="1" applyFill="1" applyBorder="1" applyAlignment="1" applyProtection="1">
      <alignment vertical="center"/>
    </xf>
    <xf numFmtId="3" fontId="18" fillId="0" borderId="45" xfId="2" applyNumberFormat="1" applyFont="1" applyFill="1" applyBorder="1" applyAlignment="1" applyProtection="1">
      <alignment vertical="center"/>
    </xf>
    <xf numFmtId="3" fontId="1" fillId="0" borderId="43" xfId="2" applyNumberFormat="1" applyFont="1" applyFill="1" applyBorder="1" applyAlignment="1" applyProtection="1">
      <alignment vertical="center"/>
    </xf>
    <xf numFmtId="3" fontId="1" fillId="0" borderId="40" xfId="2" applyNumberFormat="1" applyFont="1" applyFill="1" applyBorder="1" applyAlignment="1" applyProtection="1">
      <alignment vertical="center"/>
    </xf>
    <xf numFmtId="3" fontId="1" fillId="0" borderId="23" xfId="2" applyNumberFormat="1" applyFont="1" applyFill="1" applyBorder="1" applyAlignment="1" applyProtection="1">
      <alignment vertical="center"/>
    </xf>
    <xf numFmtId="1" fontId="23" fillId="0" borderId="17" xfId="0" applyNumberFormat="1" applyFont="1" applyBorder="1"/>
    <xf numFmtId="2" fontId="23" fillId="0" borderId="17" xfId="0" applyNumberFormat="1" applyFont="1" applyBorder="1"/>
    <xf numFmtId="1" fontId="24" fillId="0" borderId="17" xfId="0" applyNumberFormat="1" applyFont="1" applyBorder="1"/>
    <xf numFmtId="2" fontId="24" fillId="0" borderId="17" xfId="0" applyNumberFormat="1" applyFont="1" applyBorder="1"/>
    <xf numFmtId="1" fontId="25" fillId="0" borderId="17" xfId="0" applyNumberFormat="1" applyFont="1" applyBorder="1"/>
    <xf numFmtId="2" fontId="25" fillId="0" borderId="17" xfId="0" applyNumberFormat="1" applyFont="1" applyBorder="1"/>
    <xf numFmtId="0" fontId="27" fillId="3" borderId="0" xfId="1" applyFont="1" applyFill="1" applyAlignment="1" applyProtection="1">
      <alignment horizontal="left"/>
    </xf>
    <xf numFmtId="0" fontId="22" fillId="3" borderId="0" xfId="1" applyFont="1" applyFill="1" applyAlignment="1" applyProtection="1">
      <alignment horizontal="left"/>
    </xf>
    <xf numFmtId="0" fontId="28" fillId="3" borderId="0" xfId="1" applyFont="1" applyFill="1" applyAlignment="1" applyProtection="1">
      <alignment horizontal="center"/>
    </xf>
    <xf numFmtId="0" fontId="29" fillId="3" borderId="0" xfId="1" applyFont="1" applyFill="1" applyAlignment="1" applyProtection="1">
      <alignment horizontal="left"/>
    </xf>
    <xf numFmtId="1" fontId="30" fillId="4" borderId="0" xfId="0" applyNumberFormat="1" applyFont="1" applyFill="1"/>
    <xf numFmtId="0" fontId="31" fillId="3" borderId="0" xfId="1" applyFont="1" applyFill="1" applyAlignment="1" applyProtection="1">
      <alignment horizontal="left"/>
    </xf>
    <xf numFmtId="14" fontId="18" fillId="3" borderId="0" xfId="1" applyNumberFormat="1" applyFont="1" applyFill="1" applyAlignment="1" applyProtection="1">
      <alignment horizontal="left"/>
    </xf>
    <xf numFmtId="0" fontId="18" fillId="3" borderId="0" xfId="1" applyFont="1" applyFill="1" applyAlignment="1" applyProtection="1">
      <alignment horizontal="left"/>
    </xf>
    <xf numFmtId="0" fontId="31" fillId="3" borderId="0" xfId="1" applyFont="1" applyFill="1" applyAlignment="1" applyProtection="1">
      <alignment horizontal="center"/>
    </xf>
    <xf numFmtId="0" fontId="32" fillId="6" borderId="52" xfId="1" applyFont="1" applyFill="1" applyBorder="1" applyAlignment="1" applyProtection="1">
      <alignment horizontal="center" vertical="center" wrapText="1"/>
    </xf>
    <xf numFmtId="0" fontId="32" fillId="6" borderId="52" xfId="1" applyFont="1" applyFill="1" applyBorder="1" applyAlignment="1" applyProtection="1">
      <alignment horizontal="center" vertical="center"/>
    </xf>
    <xf numFmtId="167" fontId="18" fillId="0" borderId="53" xfId="1" applyNumberFormat="1" applyFont="1" applyBorder="1" applyAlignment="1" applyProtection="1">
      <alignment horizontal="center" wrapText="1"/>
    </xf>
    <xf numFmtId="1" fontId="0" fillId="0" borderId="53" xfId="0" applyNumberFormat="1" applyBorder="1"/>
    <xf numFmtId="3" fontId="18" fillId="0" borderId="53" xfId="1" applyNumberFormat="1" applyFont="1" applyBorder="1" applyAlignment="1" applyProtection="1">
      <alignment horizontal="right"/>
    </xf>
    <xf numFmtId="167" fontId="18" fillId="4" borderId="0" xfId="1" applyNumberFormat="1" applyFont="1" applyFill="1" applyBorder="1" applyAlignment="1" applyProtection="1">
      <alignment horizontal="center" wrapText="1"/>
    </xf>
    <xf numFmtId="1" fontId="0" fillId="4" borderId="0" xfId="0" applyNumberFormat="1" applyFill="1" applyBorder="1"/>
    <xf numFmtId="3" fontId="18" fillId="4" borderId="0" xfId="1" applyNumberFormat="1" applyFont="1" applyFill="1" applyBorder="1" applyAlignment="1" applyProtection="1">
      <alignment horizontal="right"/>
    </xf>
    <xf numFmtId="3" fontId="18" fillId="4" borderId="54" xfId="1" applyNumberFormat="1" applyFont="1" applyFill="1" applyBorder="1" applyAlignment="1" applyProtection="1">
      <alignment horizontal="right"/>
    </xf>
    <xf numFmtId="167" fontId="18" fillId="0" borderId="0" xfId="1" applyNumberFormat="1" applyFont="1" applyBorder="1" applyAlignment="1" applyProtection="1">
      <alignment horizontal="center" wrapText="1"/>
    </xf>
    <xf numFmtId="1" fontId="33" fillId="7" borderId="52" xfId="0" applyNumberFormat="1" applyFont="1" applyFill="1" applyBorder="1" applyProtection="1">
      <protection locked="0"/>
    </xf>
    <xf numFmtId="3" fontId="30" fillId="7" borderId="52" xfId="1" applyNumberFormat="1" applyFont="1" applyFill="1" applyBorder="1" applyAlignment="1" applyProtection="1">
      <alignment horizontal="right"/>
      <protection locked="0"/>
    </xf>
    <xf numFmtId="0" fontId="26" fillId="0" borderId="0" xfId="1" applyAlignment="1">
      <alignment horizontal="left" vertical="top"/>
      <protection locked="0"/>
    </xf>
    <xf numFmtId="0" fontId="26" fillId="0" borderId="0" xfId="1" applyAlignment="1">
      <alignment horizontal="center" vertical="top"/>
      <protection locked="0"/>
    </xf>
    <xf numFmtId="0" fontId="26" fillId="0" borderId="0" xfId="0" applyFont="1" applyAlignment="1" applyProtection="1">
      <alignment horizontal="left" vertical="top"/>
      <protection locked="0"/>
    </xf>
    <xf numFmtId="0" fontId="22" fillId="0" borderId="0" xfId="3"/>
    <xf numFmtId="3" fontId="2" fillId="0" borderId="30" xfId="3" applyNumberFormat="1" applyFont="1" applyFill="1" applyBorder="1" applyAlignment="1" applyProtection="1">
      <alignment vertical="center"/>
    </xf>
    <xf numFmtId="3" fontId="2" fillId="0" borderId="29" xfId="3" applyNumberFormat="1" applyFont="1" applyFill="1" applyBorder="1" applyAlignment="1" applyProtection="1">
      <alignment vertical="center"/>
    </xf>
    <xf numFmtId="0" fontId="4" fillId="0" borderId="27" xfId="3" applyNumberFormat="1" applyFont="1" applyFill="1" applyBorder="1" applyAlignment="1" applyProtection="1">
      <alignment vertical="center"/>
    </xf>
    <xf numFmtId="0" fontId="4" fillId="0" borderId="29" xfId="3" applyNumberFormat="1" applyFont="1" applyFill="1" applyBorder="1" applyAlignment="1" applyProtection="1">
      <alignment vertical="center"/>
    </xf>
    <xf numFmtId="0" fontId="4" fillId="0" borderId="36" xfId="3" applyNumberFormat="1" applyFont="1" applyFill="1" applyBorder="1" applyAlignment="1" applyProtection="1">
      <alignment horizontal="center" vertical="center"/>
    </xf>
    <xf numFmtId="0" fontId="4" fillId="0" borderId="23" xfId="3" applyNumberFormat="1" applyFont="1" applyFill="1" applyBorder="1" applyAlignment="1" applyProtection="1">
      <alignment horizontal="center" vertical="center"/>
    </xf>
    <xf numFmtId="0" fontId="2" fillId="0" borderId="22" xfId="3" applyNumberFormat="1" applyFont="1" applyFill="1" applyBorder="1" applyAlignment="1" applyProtection="1">
      <alignment vertical="center"/>
    </xf>
    <xf numFmtId="0" fontId="4" fillId="0" borderId="45" xfId="3" applyNumberFormat="1" applyFont="1" applyFill="1" applyBorder="1" applyAlignment="1" applyProtection="1"/>
    <xf numFmtId="0" fontId="2" fillId="0" borderId="44" xfId="3" applyNumberFormat="1" applyFont="1" applyFill="1" applyBorder="1" applyAlignment="1" applyProtection="1">
      <alignment vertical="center"/>
    </xf>
    <xf numFmtId="0" fontId="4" fillId="0" borderId="21" xfId="3" applyNumberFormat="1" applyFont="1" applyFill="1" applyBorder="1" applyAlignment="1" applyProtection="1">
      <alignment horizontal="left"/>
    </xf>
    <xf numFmtId="3" fontId="2" fillId="0" borderId="25" xfId="3" applyNumberFormat="1" applyFont="1" applyFill="1" applyBorder="1" applyAlignment="1" applyProtection="1">
      <alignment vertical="center"/>
    </xf>
    <xf numFmtId="3" fontId="2" fillId="0" borderId="18" xfId="3" applyNumberFormat="1" applyFont="1" applyFill="1" applyBorder="1" applyAlignment="1" applyProtection="1">
      <alignment vertical="center"/>
    </xf>
    <xf numFmtId="0" fontId="4" fillId="0" borderId="20" xfId="3" applyNumberFormat="1" applyFont="1" applyFill="1" applyBorder="1" applyAlignment="1" applyProtection="1">
      <alignment vertical="center"/>
    </xf>
    <xf numFmtId="0" fontId="4" fillId="0" borderId="18" xfId="3" applyNumberFormat="1" applyFont="1" applyFill="1" applyBorder="1" applyAlignment="1" applyProtection="1">
      <alignment vertical="center"/>
    </xf>
    <xf numFmtId="0" fontId="4" fillId="0" borderId="35" xfId="3" applyNumberFormat="1" applyFont="1" applyFill="1" applyBorder="1" applyAlignment="1" applyProtection="1">
      <alignment horizontal="center" vertical="center"/>
    </xf>
    <xf numFmtId="0" fontId="4" fillId="0" borderId="11" xfId="3" applyNumberFormat="1" applyFont="1" applyFill="1" applyBorder="1" applyAlignment="1" applyProtection="1">
      <alignment horizontal="center" vertical="center"/>
    </xf>
    <xf numFmtId="0" fontId="2" fillId="0" borderId="0" xfId="3" applyNumberFormat="1" applyFont="1" applyFill="1" applyAlignment="1" applyProtection="1">
      <alignment vertical="center"/>
    </xf>
    <xf numFmtId="0" fontId="2" fillId="0" borderId="12" xfId="3" applyNumberFormat="1" applyFont="1" applyFill="1" applyBorder="1" applyAlignment="1" applyProtection="1">
      <alignment vertical="center"/>
    </xf>
    <xf numFmtId="0" fontId="2" fillId="0" borderId="13" xfId="3" applyNumberFormat="1" applyFont="1" applyFill="1" applyBorder="1" applyAlignment="1" applyProtection="1">
      <alignment vertical="center"/>
    </xf>
    <xf numFmtId="0" fontId="2" fillId="0" borderId="7" xfId="3" applyNumberFormat="1" applyFont="1" applyFill="1" applyBorder="1" applyAlignment="1" applyProtection="1">
      <alignment vertical="center"/>
    </xf>
    <xf numFmtId="0" fontId="4" fillId="0" borderId="43" xfId="3" applyNumberFormat="1" applyFont="1" applyFill="1" applyBorder="1" applyAlignment="1" applyProtection="1">
      <alignment horizontal="center" vertical="center"/>
    </xf>
    <xf numFmtId="0" fontId="2" fillId="0" borderId="9" xfId="3" applyNumberFormat="1" applyFont="1" applyFill="1" applyBorder="1" applyAlignment="1" applyProtection="1">
      <alignment vertical="center"/>
    </xf>
    <xf numFmtId="0" fontId="9" fillId="0" borderId="9" xfId="3" applyNumberFormat="1" applyFont="1" applyFill="1" applyBorder="1" applyAlignment="1" applyProtection="1">
      <alignment vertical="center"/>
    </xf>
    <xf numFmtId="0" fontId="2" fillId="0" borderId="10" xfId="3" applyNumberFormat="1" applyFont="1" applyFill="1" applyBorder="1" applyAlignment="1" applyProtection="1">
      <alignment vertical="center"/>
    </xf>
    <xf numFmtId="0" fontId="10" fillId="0" borderId="42" xfId="3" applyNumberFormat="1" applyFont="1" applyFill="1" applyBorder="1" applyAlignment="1" applyProtection="1">
      <alignment vertical="center"/>
    </xf>
    <xf numFmtId="0" fontId="10" fillId="0" borderId="34" xfId="3" applyNumberFormat="1" applyFont="1" applyFill="1" applyBorder="1" applyAlignment="1" applyProtection="1">
      <alignment horizontal="left" vertical="center"/>
    </xf>
    <xf numFmtId="0" fontId="10" fillId="0" borderId="33" xfId="3" applyNumberFormat="1" applyFont="1" applyFill="1" applyBorder="1" applyAlignment="1" applyProtection="1">
      <alignment horizontal="left" vertical="center"/>
    </xf>
    <xf numFmtId="0" fontId="13" fillId="0" borderId="33" xfId="3" applyNumberFormat="1" applyFont="1" applyFill="1" applyBorder="1" applyAlignment="1" applyProtection="1">
      <alignment horizontal="left" vertical="center"/>
    </xf>
    <xf numFmtId="0" fontId="11" fillId="2" borderId="32" xfId="3" applyNumberFormat="1" applyFont="1" applyFill="1" applyBorder="1" applyAlignment="1" applyProtection="1">
      <alignment horizontal="left" vertical="center"/>
    </xf>
    <xf numFmtId="0" fontId="12" fillId="2" borderId="31" xfId="3" applyNumberFormat="1" applyFont="1" applyFill="1" applyBorder="1" applyAlignment="1" applyProtection="1">
      <alignment horizontal="center" vertical="center"/>
    </xf>
    <xf numFmtId="0" fontId="2" fillId="0" borderId="11" xfId="3" applyNumberFormat="1" applyFont="1" applyFill="1" applyBorder="1" applyAlignment="1" applyProtection="1">
      <alignment vertical="center"/>
    </xf>
    <xf numFmtId="0" fontId="4" fillId="0" borderId="0" xfId="3" applyNumberFormat="1" applyFont="1" applyFill="1" applyAlignment="1" applyProtection="1">
      <alignment horizontal="left"/>
    </xf>
    <xf numFmtId="0" fontId="4" fillId="0" borderId="7" xfId="3" applyNumberFormat="1" applyFont="1" applyFill="1" applyBorder="1" applyAlignment="1" applyProtection="1">
      <alignment horizontal="left"/>
    </xf>
    <xf numFmtId="4" fontId="2" fillId="3" borderId="41" xfId="3" applyNumberFormat="1" applyFont="1" applyFill="1" applyBorder="1" applyAlignment="1" applyProtection="1">
      <alignment vertical="center"/>
    </xf>
    <xf numFmtId="4" fontId="21" fillId="3" borderId="1" xfId="3" applyNumberFormat="1" applyFont="1" applyFill="1" applyBorder="1" applyAlignment="1" applyProtection="1">
      <alignment vertical="center"/>
    </xf>
    <xf numFmtId="0" fontId="4" fillId="0" borderId="28" xfId="3" applyNumberFormat="1" applyFont="1" applyFill="1" applyBorder="1" applyAlignment="1" applyProtection="1">
      <alignment vertical="center"/>
    </xf>
    <xf numFmtId="0" fontId="4" fillId="0" borderId="22" xfId="3" applyNumberFormat="1" applyFont="1" applyFill="1" applyBorder="1" applyAlignment="1" applyProtection="1">
      <alignment vertical="center"/>
    </xf>
    <xf numFmtId="0" fontId="10" fillId="0" borderId="29" xfId="3" applyNumberFormat="1" applyFont="1" applyFill="1" applyBorder="1" applyAlignment="1" applyProtection="1">
      <alignment vertical="center"/>
    </xf>
    <xf numFmtId="166" fontId="9" fillId="0" borderId="0" xfId="3" applyNumberFormat="1" applyFont="1" applyFill="1" applyAlignment="1" applyProtection="1">
      <alignment vertical="center"/>
    </xf>
    <xf numFmtId="0" fontId="9" fillId="0" borderId="0" xfId="3" applyNumberFormat="1" applyFont="1" applyFill="1" applyAlignment="1" applyProtection="1">
      <alignment vertical="center"/>
    </xf>
    <xf numFmtId="0" fontId="9" fillId="0" borderId="7" xfId="3" applyNumberFormat="1" applyFont="1" applyFill="1" applyBorder="1" applyAlignment="1" applyProtection="1">
      <alignment vertical="center"/>
    </xf>
    <xf numFmtId="4" fontId="2" fillId="0" borderId="25" xfId="3" applyNumberFormat="1" applyFont="1" applyFill="1" applyBorder="1" applyAlignment="1" applyProtection="1">
      <alignment vertical="center"/>
    </xf>
    <xf numFmtId="4" fontId="2" fillId="0" borderId="18" xfId="3" applyNumberFormat="1" applyFont="1" applyFill="1" applyBorder="1" applyAlignment="1" applyProtection="1">
      <alignment vertical="center"/>
    </xf>
    <xf numFmtId="9" fontId="4" fillId="0" borderId="17" xfId="3" applyNumberFormat="1" applyFont="1" applyFill="1" applyBorder="1" applyAlignment="1" applyProtection="1">
      <alignment vertical="center"/>
    </xf>
    <xf numFmtId="4" fontId="15" fillId="0" borderId="17" xfId="3" applyNumberFormat="1" applyFont="1" applyFill="1" applyBorder="1" applyAlignment="1" applyProtection="1">
      <alignment vertical="center"/>
    </xf>
    <xf numFmtId="9" fontId="4" fillId="0" borderId="18" xfId="3" applyNumberFormat="1" applyFont="1" applyFill="1" applyBorder="1" applyAlignment="1" applyProtection="1">
      <alignment horizontal="right" vertical="center"/>
    </xf>
    <xf numFmtId="0" fontId="9" fillId="0" borderId="12" xfId="3" applyNumberFormat="1" applyFont="1" applyFill="1" applyBorder="1" applyAlignment="1" applyProtection="1">
      <alignment vertical="center"/>
    </xf>
    <xf numFmtId="0" fontId="10" fillId="0" borderId="7" xfId="3" applyNumberFormat="1" applyFont="1" applyFill="1" applyBorder="1" applyAlignment="1" applyProtection="1">
      <alignment vertical="center"/>
    </xf>
    <xf numFmtId="0" fontId="2" fillId="0" borderId="40" xfId="3" applyNumberFormat="1" applyFont="1" applyFill="1" applyBorder="1" applyAlignment="1" applyProtection="1">
      <alignment vertical="center"/>
    </xf>
    <xf numFmtId="0" fontId="9" fillId="0" borderId="15" xfId="3" applyNumberFormat="1" applyFont="1" applyFill="1" applyBorder="1" applyAlignment="1" applyProtection="1">
      <alignment vertical="center"/>
    </xf>
    <xf numFmtId="0" fontId="2" fillId="0" borderId="15" xfId="3" applyNumberFormat="1" applyFont="1" applyFill="1" applyBorder="1" applyAlignment="1" applyProtection="1">
      <alignment vertical="center"/>
    </xf>
    <xf numFmtId="0" fontId="4" fillId="0" borderId="15" xfId="3" applyNumberFormat="1" applyFont="1" applyFill="1" applyBorder="1" applyAlignment="1" applyProtection="1">
      <alignment horizontal="left"/>
    </xf>
    <xf numFmtId="0" fontId="2" fillId="0" borderId="16" xfId="3" applyNumberFormat="1" applyFont="1" applyFill="1" applyBorder="1" applyAlignment="1" applyProtection="1">
      <alignment vertical="center"/>
    </xf>
    <xf numFmtId="0" fontId="4" fillId="0" borderId="39" xfId="3" applyNumberFormat="1" applyFont="1" applyFill="1" applyBorder="1" applyAlignment="1" applyProtection="1">
      <alignment horizontal="left"/>
    </xf>
    <xf numFmtId="3" fontId="2" fillId="3" borderId="3" xfId="3" applyNumberFormat="1" applyFont="1" applyFill="1" applyBorder="1" applyAlignment="1" applyProtection="1">
      <alignment vertical="center"/>
    </xf>
    <xf numFmtId="0" fontId="4" fillId="0" borderId="9" xfId="3" applyNumberFormat="1" applyFont="1" applyFill="1" applyBorder="1" applyAlignment="1" applyProtection="1">
      <alignment vertical="center"/>
    </xf>
    <xf numFmtId="166" fontId="2" fillId="0" borderId="11" xfId="3" applyNumberFormat="1" applyFont="1" applyFill="1" applyBorder="1" applyAlignment="1" applyProtection="1">
      <alignment vertical="center"/>
    </xf>
    <xf numFmtId="0" fontId="2" fillId="0" borderId="6" xfId="3" applyNumberFormat="1" applyFont="1" applyFill="1" applyBorder="1" applyAlignment="1" applyProtection="1">
      <alignment vertical="center"/>
    </xf>
    <xf numFmtId="0" fontId="9" fillId="0" borderId="5" xfId="3" applyNumberFormat="1" applyFont="1" applyFill="1" applyBorder="1" applyAlignment="1" applyProtection="1">
      <alignment vertical="center"/>
    </xf>
    <xf numFmtId="0" fontId="2" fillId="0" borderId="5" xfId="3" applyNumberFormat="1" applyFont="1" applyFill="1" applyBorder="1" applyAlignment="1" applyProtection="1">
      <alignment vertical="center"/>
    </xf>
    <xf numFmtId="0" fontId="9" fillId="0" borderId="38" xfId="3" applyNumberFormat="1" applyFont="1" applyFill="1" applyBorder="1" applyAlignment="1" applyProtection="1">
      <alignment vertical="center"/>
    </xf>
    <xf numFmtId="0" fontId="2" fillId="0" borderId="37" xfId="3" applyNumberFormat="1" applyFont="1" applyFill="1" applyBorder="1" applyAlignment="1" applyProtection="1">
      <alignment vertical="center"/>
    </xf>
    <xf numFmtId="0" fontId="10" fillId="0" borderId="4" xfId="3" applyNumberFormat="1" applyFont="1" applyFill="1" applyBorder="1" applyAlignment="1" applyProtection="1">
      <alignment vertical="center"/>
    </xf>
    <xf numFmtId="3" fontId="2" fillId="0" borderId="3" xfId="3" applyNumberFormat="1" applyFont="1" applyFill="1" applyBorder="1" applyAlignment="1" applyProtection="1">
      <alignment vertical="center"/>
    </xf>
    <xf numFmtId="3" fontId="20" fillId="0" borderId="1" xfId="3" applyNumberFormat="1" applyFont="1" applyFill="1" applyBorder="1" applyAlignment="1" applyProtection="1">
      <alignment vertical="center"/>
    </xf>
    <xf numFmtId="0" fontId="14" fillId="0" borderId="18" xfId="3" applyNumberFormat="1" applyFont="1" applyFill="1" applyBorder="1" applyAlignment="1" applyProtection="1">
      <alignment vertical="center"/>
    </xf>
    <xf numFmtId="3" fontId="2" fillId="0" borderId="1" xfId="3" applyNumberFormat="1" applyFont="1" applyFill="1" applyBorder="1" applyAlignment="1" applyProtection="1">
      <alignment vertical="center"/>
    </xf>
    <xf numFmtId="0" fontId="4" fillId="0" borderId="19" xfId="3" applyNumberFormat="1" applyFont="1" applyFill="1" applyBorder="1" applyAlignment="1" applyProtection="1">
      <alignment vertical="center"/>
    </xf>
    <xf numFmtId="0" fontId="4" fillId="0" borderId="24" xfId="3" applyNumberFormat="1" applyFont="1" applyFill="1" applyBorder="1" applyAlignment="1" applyProtection="1">
      <alignment vertical="center"/>
    </xf>
    <xf numFmtId="3" fontId="2" fillId="0" borderId="23" xfId="3" applyNumberFormat="1" applyFont="1" applyFill="1" applyBorder="1" applyAlignment="1" applyProtection="1">
      <alignment vertical="center"/>
    </xf>
    <xf numFmtId="3" fontId="18" fillId="0" borderId="45" xfId="3" applyNumberFormat="1" applyFont="1" applyFill="1" applyBorder="1" applyAlignment="1" applyProtection="1">
      <alignment vertical="center"/>
    </xf>
    <xf numFmtId="0" fontId="4" fillId="0" borderId="17" xfId="3" applyNumberFormat="1" applyFont="1" applyFill="1" applyBorder="1" applyAlignment="1" applyProtection="1">
      <alignment vertical="center"/>
    </xf>
    <xf numFmtId="0" fontId="10" fillId="0" borderId="16" xfId="3" applyNumberFormat="1" applyFont="1" applyFill="1" applyBorder="1" applyAlignment="1" applyProtection="1">
      <alignment vertical="center"/>
    </xf>
    <xf numFmtId="0" fontId="10" fillId="0" borderId="14" xfId="3" applyNumberFormat="1" applyFont="1" applyFill="1" applyBorder="1" applyAlignment="1" applyProtection="1">
      <alignment vertical="center"/>
    </xf>
    <xf numFmtId="10" fontId="9" fillId="0" borderId="18" xfId="3" applyNumberFormat="1" applyFont="1" applyFill="1" applyBorder="1" applyAlignment="1" applyProtection="1">
      <alignment vertical="center"/>
    </xf>
    <xf numFmtId="165" fontId="4" fillId="0" borderId="18" xfId="3" applyNumberFormat="1" applyFont="1" applyFill="1" applyBorder="1" applyAlignment="1" applyProtection="1">
      <alignment vertical="center"/>
    </xf>
    <xf numFmtId="3" fontId="2" fillId="0" borderId="43" xfId="3" applyNumberFormat="1" applyFont="1" applyFill="1" applyBorder="1" applyAlignment="1" applyProtection="1">
      <alignment vertical="center"/>
    </xf>
    <xf numFmtId="3" fontId="18" fillId="0" borderId="8" xfId="3" applyNumberFormat="1" applyFont="1" applyFill="1" applyBorder="1" applyAlignment="1" applyProtection="1">
      <alignment vertical="center"/>
    </xf>
    <xf numFmtId="0" fontId="10" fillId="0" borderId="10" xfId="3" applyNumberFormat="1" applyFont="1" applyFill="1" applyBorder="1" applyAlignment="1" applyProtection="1">
      <alignment vertical="center"/>
    </xf>
    <xf numFmtId="0" fontId="10" fillId="0" borderId="8" xfId="3" applyNumberFormat="1" applyFont="1" applyFill="1" applyBorder="1" applyAlignment="1" applyProtection="1">
      <alignment vertical="center"/>
    </xf>
    <xf numFmtId="4" fontId="4" fillId="0" borderId="19" xfId="3" applyNumberFormat="1" applyFont="1" applyFill="1" applyBorder="1" applyAlignment="1" applyProtection="1">
      <alignment vertical="center"/>
    </xf>
    <xf numFmtId="3" fontId="2" fillId="0" borderId="40" xfId="3" applyNumberFormat="1" applyFont="1" applyFill="1" applyBorder="1" applyAlignment="1" applyProtection="1">
      <alignment vertical="center"/>
    </xf>
    <xf numFmtId="3" fontId="18" fillId="0" borderId="14" xfId="3" applyNumberFormat="1" applyFont="1" applyFill="1" applyBorder="1" applyAlignment="1" applyProtection="1">
      <alignment vertical="center"/>
    </xf>
    <xf numFmtId="3" fontId="19" fillId="0" borderId="14" xfId="3" applyNumberFormat="1" applyFont="1" applyBorder="1"/>
    <xf numFmtId="0" fontId="11" fillId="2" borderId="32" xfId="3" applyNumberFormat="1" applyFont="1" applyFill="1" applyBorder="1" applyAlignment="1" applyProtection="1">
      <alignment vertical="center"/>
    </xf>
    <xf numFmtId="0" fontId="2" fillId="2" borderId="32" xfId="3" applyNumberFormat="1" applyFont="1" applyFill="1" applyBorder="1" applyAlignment="1" applyProtection="1">
      <alignment horizontal="center" vertical="center"/>
    </xf>
    <xf numFmtId="0" fontId="10" fillId="2" borderId="32" xfId="3" applyNumberFormat="1" applyFont="1" applyFill="1" applyBorder="1" applyAlignment="1" applyProtection="1">
      <alignment horizontal="center" vertical="center"/>
    </xf>
    <xf numFmtId="0" fontId="10" fillId="0" borderId="3" xfId="3" applyNumberFormat="1" applyFont="1" applyFill="1" applyBorder="1" applyAlignment="1" applyProtection="1">
      <alignment vertical="center"/>
    </xf>
    <xf numFmtId="0" fontId="10" fillId="0" borderId="2" xfId="3" applyNumberFormat="1" applyFont="1" applyFill="1" applyBorder="1" applyAlignment="1" applyProtection="1">
      <alignment vertical="center"/>
    </xf>
    <xf numFmtId="165" fontId="10" fillId="0" borderId="2" xfId="3" applyNumberFormat="1" applyFont="1" applyFill="1" applyBorder="1" applyAlignment="1" applyProtection="1">
      <alignment horizontal="left" vertical="center"/>
    </xf>
    <xf numFmtId="165" fontId="11" fillId="0" borderId="2" xfId="3" applyNumberFormat="1" applyFont="1" applyFill="1" applyBorder="1" applyAlignment="1" applyProtection="1">
      <alignment vertical="center"/>
    </xf>
    <xf numFmtId="0" fontId="10" fillId="0" borderId="1" xfId="3" applyNumberFormat="1" applyFont="1" applyFill="1" applyBorder="1" applyAlignment="1" applyProtection="1">
      <alignment vertical="center"/>
    </xf>
    <xf numFmtId="3" fontId="2" fillId="0" borderId="27" xfId="3" applyNumberFormat="1" applyFont="1" applyFill="1" applyBorder="1" applyAlignment="1" applyProtection="1">
      <alignment vertical="center"/>
    </xf>
    <xf numFmtId="0" fontId="2" fillId="0" borderId="29" xfId="3" applyNumberFormat="1" applyFont="1" applyFill="1" applyBorder="1" applyAlignment="1" applyProtection="1">
      <alignment vertical="center"/>
    </xf>
    <xf numFmtId="166" fontId="2" fillId="0" borderId="27" xfId="3" applyNumberFormat="1" applyFont="1" applyFill="1" applyBorder="1" applyAlignment="1" applyProtection="1">
      <alignment vertical="center"/>
    </xf>
    <xf numFmtId="0" fontId="2" fillId="0" borderId="27" xfId="3" applyNumberFormat="1" applyFont="1" applyFill="1" applyBorder="1" applyAlignment="1" applyProtection="1">
      <alignment vertical="center"/>
    </xf>
    <xf numFmtId="3" fontId="2" fillId="0" borderId="28" xfId="3" applyNumberFormat="1" applyFont="1" applyFill="1" applyBorder="1" applyAlignment="1" applyProtection="1">
      <alignment vertical="center"/>
    </xf>
    <xf numFmtId="166" fontId="2" fillId="0" borderId="28" xfId="3" applyNumberFormat="1" applyFont="1" applyFill="1" applyBorder="1" applyAlignment="1" applyProtection="1">
      <alignment vertical="center"/>
    </xf>
    <xf numFmtId="0" fontId="2" fillId="0" borderId="26" xfId="3" applyNumberFormat="1" applyFont="1" applyFill="1" applyBorder="1" applyAlignment="1" applyProtection="1">
      <alignment vertical="center"/>
    </xf>
    <xf numFmtId="0" fontId="2" fillId="0" borderId="25" xfId="3" applyNumberFormat="1" applyFont="1" applyFill="1" applyBorder="1" applyAlignment="1" applyProtection="1">
      <alignment vertical="center"/>
    </xf>
    <xf numFmtId="0" fontId="2" fillId="0" borderId="20" xfId="3" applyNumberFormat="1" applyFont="1" applyFill="1" applyBorder="1" applyAlignment="1" applyProtection="1">
      <alignment vertical="center"/>
    </xf>
    <xf numFmtId="0" fontId="2" fillId="0" borderId="18" xfId="3" applyNumberFormat="1" applyFont="1" applyFill="1" applyBorder="1" applyAlignment="1" applyProtection="1">
      <alignment vertical="center"/>
    </xf>
    <xf numFmtId="0" fontId="2" fillId="0" borderId="19" xfId="3" applyNumberFormat="1" applyFont="1" applyFill="1" applyBorder="1" applyAlignment="1" applyProtection="1">
      <alignment vertical="center"/>
    </xf>
    <xf numFmtId="0" fontId="2" fillId="0" borderId="19" xfId="3" applyNumberFormat="1" applyFont="1" applyFill="1" applyBorder="1" applyAlignment="1" applyProtection="1">
      <alignment horizontal="left" vertical="center"/>
    </xf>
    <xf numFmtId="0" fontId="2" fillId="0" borderId="20" xfId="3" applyNumberFormat="1" applyFont="1" applyFill="1" applyBorder="1" applyAlignment="1" applyProtection="1">
      <alignment horizontal="left" vertical="center"/>
    </xf>
    <xf numFmtId="0" fontId="2" fillId="0" borderId="24" xfId="3" applyNumberFormat="1" applyFont="1" applyFill="1" applyBorder="1" applyAlignment="1" applyProtection="1">
      <alignment horizontal="left" vertical="center"/>
    </xf>
    <xf numFmtId="165" fontId="2" fillId="0" borderId="20" xfId="3" applyNumberFormat="1" applyFont="1" applyFill="1" applyBorder="1" applyAlignment="1" applyProtection="1">
      <alignment vertical="center"/>
    </xf>
    <xf numFmtId="0" fontId="2" fillId="0" borderId="24" xfId="3" applyNumberFormat="1" applyFont="1" applyFill="1" applyBorder="1" applyAlignment="1" applyProtection="1">
      <alignment vertical="center"/>
    </xf>
    <xf numFmtId="0" fontId="10" fillId="0" borderId="6" xfId="3" applyNumberFormat="1" applyFont="1" applyFill="1" applyBorder="1" applyAlignment="1" applyProtection="1">
      <alignment vertical="center"/>
    </xf>
    <xf numFmtId="0" fontId="10" fillId="0" borderId="5" xfId="3" applyNumberFormat="1" applyFont="1" applyFill="1" applyBorder="1" applyAlignment="1" applyProtection="1">
      <alignment vertical="center"/>
    </xf>
    <xf numFmtId="0" fontId="7" fillId="0" borderId="23" xfId="3" applyNumberFormat="1" applyFont="1" applyFill="1" applyBorder="1" applyAlignment="1" applyProtection="1">
      <alignment vertical="center"/>
    </xf>
    <xf numFmtId="0" fontId="7" fillId="0" borderId="22" xfId="3" applyNumberFormat="1" applyFont="1" applyFill="1" applyBorder="1" applyAlignment="1" applyProtection="1">
      <alignment vertical="center"/>
    </xf>
    <xf numFmtId="0" fontId="7" fillId="0" borderId="21" xfId="3" applyNumberFormat="1" applyFont="1" applyFill="1" applyBorder="1" applyAlignment="1" applyProtection="1">
      <alignment vertical="center"/>
    </xf>
    <xf numFmtId="0" fontId="7" fillId="0" borderId="11" xfId="3" applyNumberFormat="1" applyFont="1" applyFill="1" applyBorder="1" applyAlignment="1" applyProtection="1">
      <alignment vertical="center"/>
    </xf>
    <xf numFmtId="0" fontId="7" fillId="0" borderId="0" xfId="3" applyNumberFormat="1" applyFont="1" applyFill="1" applyAlignment="1" applyProtection="1">
      <alignment vertical="center"/>
    </xf>
    <xf numFmtId="0" fontId="7" fillId="0" borderId="7" xfId="3" applyNumberFormat="1" applyFont="1" applyFill="1" applyBorder="1" applyAlignment="1" applyProtection="1">
      <alignment vertical="center"/>
    </xf>
    <xf numFmtId="0" fontId="7" fillId="0" borderId="11" xfId="3" applyNumberFormat="1" applyFont="1" applyFill="1" applyBorder="1" applyAlignment="1" applyProtection="1"/>
    <xf numFmtId="0" fontId="7" fillId="0" borderId="0" xfId="3" applyNumberFormat="1" applyFont="1" applyFill="1" applyAlignment="1" applyProtection="1"/>
    <xf numFmtId="0" fontId="7" fillId="0" borderId="7" xfId="3" applyNumberFormat="1" applyFont="1" applyFill="1" applyBorder="1" applyAlignment="1" applyProtection="1"/>
    <xf numFmtId="0" fontId="7" fillId="0" borderId="6" xfId="3" applyNumberFormat="1" applyFont="1" applyFill="1" applyBorder="1" applyAlignment="1" applyProtection="1">
      <alignment vertical="center"/>
    </xf>
    <xf numFmtId="0" fontId="7" fillId="0" borderId="5" xfId="3" applyNumberFormat="1" applyFont="1" applyFill="1" applyBorder="1" applyAlignment="1" applyProtection="1">
      <alignment vertical="center"/>
    </xf>
    <xf numFmtId="0" fontId="7" fillId="0" borderId="4" xfId="3" applyNumberFormat="1" applyFont="1" applyFill="1" applyBorder="1" applyAlignment="1" applyProtection="1">
      <alignment vertical="center"/>
    </xf>
    <xf numFmtId="0" fontId="5" fillId="0" borderId="3" xfId="3" applyNumberFormat="1" applyFont="1" applyFill="1" applyBorder="1" applyAlignment="1" applyProtection="1">
      <alignment horizontal="left" vertical="center"/>
    </xf>
    <xf numFmtId="0" fontId="5" fillId="0" borderId="2" xfId="3" applyNumberFormat="1" applyFont="1" applyFill="1" applyBorder="1" applyAlignment="1" applyProtection="1">
      <alignment horizontal="left" vertical="center"/>
    </xf>
    <xf numFmtId="0" fontId="6" fillId="0" borderId="2" xfId="3" applyNumberFormat="1" applyFont="1" applyFill="1" applyBorder="1" applyAlignment="1" applyProtection="1">
      <alignment horizontal="left" vertical="center"/>
    </xf>
    <xf numFmtId="0" fontId="5" fillId="0" borderId="1" xfId="3" applyNumberFormat="1" applyFont="1" applyFill="1" applyBorder="1" applyAlignment="1" applyProtection="1">
      <alignment horizontal="left" vertical="center"/>
    </xf>
    <xf numFmtId="0" fontId="9" fillId="6" borderId="51" xfId="3" applyNumberFormat="1" applyFont="1" applyFill="1" applyBorder="1" applyAlignment="1" applyProtection="1">
      <alignment horizontal="center" vertical="center" wrapText="1"/>
    </xf>
    <xf numFmtId="0" fontId="9" fillId="6" borderId="50" xfId="3" applyNumberFormat="1" applyFont="1" applyFill="1" applyBorder="1" applyAlignment="1" applyProtection="1">
      <alignment horizontal="center" vertical="center" wrapText="1"/>
    </xf>
    <xf numFmtId="1" fontId="9" fillId="6" borderId="49" xfId="3" applyNumberFormat="1" applyFont="1" applyFill="1" applyBorder="1" applyAlignment="1" applyProtection="1">
      <alignment horizontal="center" vertical="center" wrapText="1"/>
    </xf>
    <xf numFmtId="0" fontId="9" fillId="6" borderId="48" xfId="3" applyNumberFormat="1" applyFont="1" applyFill="1" applyBorder="1" applyAlignment="1" applyProtection="1">
      <alignment horizontal="center" vertical="center" wrapText="1"/>
    </xf>
    <xf numFmtId="0" fontId="9" fillId="6" borderId="47" xfId="3" applyNumberFormat="1" applyFont="1" applyFill="1" applyBorder="1" applyAlignment="1" applyProtection="1">
      <alignment horizontal="center" vertical="center" wrapText="1"/>
    </xf>
    <xf numFmtId="1" fontId="9" fillId="6" borderId="46" xfId="3" applyNumberFormat="1" applyFont="1" applyFill="1" applyBorder="1" applyAlignment="1" applyProtection="1">
      <alignment horizontal="center" vertical="center" wrapText="1"/>
    </xf>
    <xf numFmtId="0" fontId="9" fillId="5" borderId="0" xfId="3" applyNumberFormat="1" applyFont="1" applyFill="1" applyAlignment="1" applyProtection="1">
      <alignment vertical="center"/>
    </xf>
    <xf numFmtId="1" fontId="9" fillId="5" borderId="0" xfId="3" applyNumberFormat="1" applyFont="1" applyFill="1" applyAlignment="1" applyProtection="1">
      <alignment vertical="center"/>
    </xf>
    <xf numFmtId="14" fontId="9" fillId="5" borderId="0" xfId="3" applyNumberFormat="1" applyFont="1" applyFill="1" applyAlignment="1" applyProtection="1">
      <alignment horizontal="left" vertical="center"/>
    </xf>
    <xf numFmtId="1" fontId="8" fillId="5" borderId="0" xfId="3" applyNumberFormat="1" applyFont="1" applyFill="1" applyAlignment="1" applyProtection="1">
      <alignment vertical="center"/>
    </xf>
    <xf numFmtId="1" fontId="16" fillId="5" borderId="0" xfId="3" applyNumberFormat="1" applyFont="1" applyFill="1" applyAlignment="1" applyProtection="1">
      <alignment vertical="center"/>
    </xf>
  </cellXfs>
  <cellStyles count="4">
    <cellStyle name="normální" xfId="0" builtinId="0"/>
    <cellStyle name="normální_Rekapitulace stavby" xfId="1"/>
    <cellStyle name="normální_Svážnice - stafi" xfId="2"/>
    <cellStyle name="normální_Svážnice - stafi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showGridLines="0" workbookViewId="0">
      <pane ySplit="8" topLeftCell="A9" activePane="bottomLeft" state="frozenSplit"/>
      <selection pane="bottomLeft" activeCell="A11" sqref="A11:IV11"/>
    </sheetView>
  </sheetViews>
  <sheetFormatPr defaultRowHeight="12" customHeight="1"/>
  <cols>
    <col min="1" max="1" width="10.7109375" style="210" customWidth="1"/>
    <col min="2" max="2" width="42.7109375" style="209" customWidth="1"/>
    <col min="3" max="3" width="12.7109375" style="209" customWidth="1"/>
    <col min="4" max="4" width="11.7109375" style="209" customWidth="1"/>
    <col min="5" max="5" width="12.140625" style="209" customWidth="1"/>
    <col min="6" max="6" width="10.7109375" style="209" customWidth="1"/>
    <col min="7" max="7" width="11.42578125" style="209" customWidth="1"/>
    <col min="8" max="16384" width="9.140625" style="211"/>
  </cols>
  <sheetData>
    <row r="1" spans="1:7" s="209" customFormat="1" ht="22.5" customHeight="1">
      <c r="A1" s="188" t="s">
        <v>196</v>
      </c>
      <c r="B1" s="189"/>
      <c r="C1" s="189"/>
      <c r="D1" s="189"/>
      <c r="E1" s="189"/>
      <c r="F1" s="189"/>
      <c r="G1" s="189"/>
    </row>
    <row r="2" spans="1:7" s="209" customFormat="1" ht="20.100000000000001" customHeight="1">
      <c r="A2" s="190"/>
      <c r="B2" s="189"/>
      <c r="C2" s="189"/>
      <c r="D2" s="189"/>
      <c r="E2" s="189"/>
      <c r="F2" s="189"/>
      <c r="G2" s="189"/>
    </row>
    <row r="3" spans="1:7" s="209" customFormat="1" ht="15" customHeight="1">
      <c r="A3" s="191" t="s">
        <v>197</v>
      </c>
      <c r="B3" s="192" t="s">
        <v>191</v>
      </c>
      <c r="C3" s="193"/>
      <c r="D3" s="193" t="s">
        <v>198</v>
      </c>
      <c r="E3" s="194">
        <v>41646</v>
      </c>
      <c r="F3" s="193"/>
      <c r="G3" s="193"/>
    </row>
    <row r="4" spans="1:7" s="209" customFormat="1" ht="12.75" customHeight="1">
      <c r="A4" s="193" t="s">
        <v>199</v>
      </c>
      <c r="B4" s="195" t="s">
        <v>194</v>
      </c>
      <c r="C4" s="193"/>
      <c r="D4" s="193" t="s">
        <v>200</v>
      </c>
      <c r="E4" s="195"/>
      <c r="F4" s="193"/>
      <c r="G4" s="193"/>
    </row>
    <row r="5" spans="1:7" s="209" customFormat="1" ht="12.75" customHeight="1">
      <c r="A5" s="193" t="s">
        <v>201</v>
      </c>
      <c r="B5" s="195" t="s">
        <v>195</v>
      </c>
      <c r="C5" s="193"/>
      <c r="D5" s="193" t="s">
        <v>202</v>
      </c>
      <c r="E5" s="193" t="s">
        <v>203</v>
      </c>
      <c r="F5" s="193"/>
      <c r="G5" s="193"/>
    </row>
    <row r="6" spans="1:7" s="209" customFormat="1" ht="6.75" customHeight="1" thickBot="1">
      <c r="A6" s="196"/>
      <c r="B6" s="193"/>
      <c r="C6" s="193"/>
      <c r="D6" s="193"/>
      <c r="E6" s="193"/>
      <c r="F6" s="193"/>
      <c r="G6" s="193"/>
    </row>
    <row r="7" spans="1:7" s="209" customFormat="1" ht="30" customHeight="1" thickBot="1">
      <c r="A7" s="197" t="s">
        <v>204</v>
      </c>
      <c r="B7" s="198" t="s">
        <v>205</v>
      </c>
      <c r="C7" s="198" t="s">
        <v>206</v>
      </c>
      <c r="D7" s="198" t="s">
        <v>207</v>
      </c>
      <c r="E7" s="197" t="s">
        <v>208</v>
      </c>
      <c r="F7" s="198" t="s">
        <v>55</v>
      </c>
      <c r="G7" s="197" t="s">
        <v>209</v>
      </c>
    </row>
    <row r="8" spans="1:7" s="209" customFormat="1" ht="15" customHeight="1">
      <c r="A8" s="196"/>
      <c r="B8" s="193"/>
      <c r="C8" s="193"/>
      <c r="D8" s="193"/>
      <c r="E8" s="193"/>
      <c r="F8" s="193"/>
      <c r="G8" s="193"/>
    </row>
    <row r="9" spans="1:7" s="209" customFormat="1" ht="15" customHeight="1">
      <c r="A9" s="199">
        <v>3</v>
      </c>
      <c r="B9" s="200" t="str">
        <f ca="1">'KRYCÍ LIST OBJEKTU 0003'!$E$4</f>
        <v>2.ETAPA - OPRAVA STŘEŠNÍHO PLÁŠTĚ SO.03</v>
      </c>
      <c r="C9" s="201">
        <f ca="1">'KRYCÍ LIST OBJEKTU 0003'!$E$25</f>
        <v>0</v>
      </c>
      <c r="D9" s="201">
        <f ca="1">'KRYCÍ LIST OBJEKTU 0003'!$P$25</f>
        <v>0</v>
      </c>
      <c r="E9" s="201">
        <f ca="1">SUM(C9:D9)</f>
        <v>0</v>
      </c>
      <c r="F9" s="201">
        <f ca="1">'KRYCÍ LIST OBJEKTU 0003'!$P$30</f>
        <v>0</v>
      </c>
      <c r="G9" s="201">
        <f>SUM(F9,E9)</f>
        <v>0</v>
      </c>
    </row>
    <row r="10" spans="1:7" s="209" customFormat="1" ht="15" customHeight="1">
      <c r="A10" s="199">
        <v>4</v>
      </c>
      <c r="B10" s="200" t="str">
        <f ca="1">'KRYCÍ LIST OBJEKTU 0005'!$E$4</f>
        <v>2.ETAPA - OPRAVA STŘEŠNÍHO PLÁŠTĚ SO.05</v>
      </c>
      <c r="C10" s="201">
        <f ca="1">'KRYCÍ LIST OBJEKTU 0005'!$E$25</f>
        <v>0</v>
      </c>
      <c r="D10" s="201">
        <f ca="1">'KRYCÍ LIST OBJEKTU 0005'!$P$25</f>
        <v>0</v>
      </c>
      <c r="E10" s="201">
        <f ca="1">SUM(C10:D10)</f>
        <v>0</v>
      </c>
      <c r="F10" s="201">
        <f ca="1">'KRYCÍ LIST OBJEKTU 0005'!$P$30</f>
        <v>0</v>
      </c>
      <c r="G10" s="201">
        <f>SUM(F10,E10)</f>
        <v>0</v>
      </c>
    </row>
    <row r="11" spans="1:7" s="209" customFormat="1" ht="15" customHeight="1" thickBot="1">
      <c r="A11" s="202" t="s">
        <v>12</v>
      </c>
      <c r="B11" s="203" t="s">
        <v>12</v>
      </c>
      <c r="C11" s="204" t="s">
        <v>12</v>
      </c>
      <c r="D11" s="204" t="s">
        <v>12</v>
      </c>
      <c r="E11" s="204" t="s">
        <v>12</v>
      </c>
      <c r="F11" s="204" t="s">
        <v>12</v>
      </c>
      <c r="G11" s="205" t="s">
        <v>12</v>
      </c>
    </row>
    <row r="12" spans="1:7" s="209" customFormat="1" ht="15" customHeight="1" thickBot="1">
      <c r="A12" s="206" t="s">
        <v>12</v>
      </c>
      <c r="B12" s="207" t="s">
        <v>210</v>
      </c>
      <c r="C12" s="208">
        <f>SUM(C9:C11)</f>
        <v>0</v>
      </c>
      <c r="D12" s="208">
        <f>SUM(D9:D11)</f>
        <v>0</v>
      </c>
      <c r="E12" s="208">
        <f>SUM(E9:E11)</f>
        <v>0</v>
      </c>
      <c r="F12" s="208">
        <f>SUM(F9:F11)</f>
        <v>0</v>
      </c>
      <c r="G12" s="208">
        <f>SUM(G9:G11)</f>
        <v>0</v>
      </c>
    </row>
    <row r="13" spans="1:7" s="209" customFormat="1" ht="15" customHeight="1">
      <c r="A13" s="210"/>
    </row>
    <row r="14" spans="1:7" s="209" customFormat="1" ht="15" customHeight="1">
      <c r="A14" s="210"/>
    </row>
    <row r="15" spans="1:7" s="209" customFormat="1" ht="11.25" customHeight="1">
      <c r="A15" s="210"/>
    </row>
  </sheetData>
  <phoneticPr fontId="4" type="noConversion"/>
  <pageMargins left="0.39375001192092896" right="0.39375001192092896" top="0.78750002384185791" bottom="0.78750002384185791" header="0" footer="0"/>
  <pageSetup scale="90" fitToHeight="100" orientation="portrait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Q35"/>
  <sheetViews>
    <sheetView tabSelected="1" workbookViewId="0">
      <selection activeCell="E4" sqref="E4"/>
    </sheetView>
  </sheetViews>
  <sheetFormatPr defaultRowHeight="12.75"/>
  <cols>
    <col min="1" max="1" width="2.28515625" style="8" customWidth="1"/>
    <col min="2" max="2" width="2.7109375" style="8" customWidth="1"/>
    <col min="3" max="3" width="2.5703125" style="8" customWidth="1"/>
    <col min="4" max="4" width="7.5703125" style="8" customWidth="1"/>
    <col min="5" max="5" width="15.85546875" style="8" customWidth="1"/>
    <col min="6" max="6" width="0.85546875" style="8" customWidth="1"/>
    <col min="7" max="7" width="2.140625" style="8" customWidth="1"/>
    <col min="8" max="8" width="2.85546875" style="8" customWidth="1"/>
    <col min="9" max="9" width="11" style="8" customWidth="1"/>
    <col min="10" max="10" width="14.140625" style="8" customWidth="1"/>
    <col min="11" max="11" width="0.7109375" style="8" customWidth="1"/>
    <col min="12" max="12" width="2.42578125" style="8" customWidth="1"/>
    <col min="13" max="13" width="4.7109375" style="8" customWidth="1"/>
    <col min="14" max="14" width="12.85546875" style="8" customWidth="1"/>
    <col min="15" max="15" width="6" style="8" customWidth="1"/>
    <col min="16" max="16" width="16.28515625" style="8" customWidth="1"/>
    <col min="17" max="17" width="1.5703125" style="8" customWidth="1"/>
    <col min="18" max="16384" width="9.140625" style="8"/>
  </cols>
  <sheetData>
    <row r="1" spans="1:17" ht="53.25" customHeight="1" thickBot="1">
      <c r="A1" s="4"/>
      <c r="B1" s="5"/>
      <c r="C1" s="5"/>
      <c r="D1" s="5"/>
      <c r="E1" s="5"/>
      <c r="F1" s="6" t="s">
        <v>3</v>
      </c>
      <c r="G1" s="5"/>
      <c r="H1" s="5"/>
      <c r="I1" s="5"/>
      <c r="J1" s="5"/>
      <c r="K1" s="5"/>
      <c r="L1" s="5"/>
      <c r="M1" s="5"/>
      <c r="N1" s="5"/>
      <c r="O1" s="5"/>
      <c r="P1" s="5"/>
      <c r="Q1" s="7"/>
    </row>
    <row r="2" spans="1:17" ht="16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1"/>
    </row>
    <row r="3" spans="1:17" ht="16.5" customHeight="1">
      <c r="A3" s="12"/>
      <c r="B3" s="13" t="s">
        <v>4</v>
      </c>
      <c r="C3" s="13"/>
      <c r="D3" s="13"/>
      <c r="E3" s="14" t="s">
        <v>191</v>
      </c>
      <c r="F3" s="15"/>
      <c r="G3" s="15"/>
      <c r="H3" s="15"/>
      <c r="I3" s="15"/>
      <c r="J3" s="16"/>
      <c r="K3" s="13"/>
      <c r="L3" s="17"/>
      <c r="M3" s="17"/>
      <c r="N3" s="13" t="s">
        <v>5</v>
      </c>
      <c r="O3" s="18" t="s">
        <v>6</v>
      </c>
      <c r="P3" s="19"/>
      <c r="Q3" s="20"/>
    </row>
    <row r="4" spans="1:17" ht="16.5" customHeight="1">
      <c r="A4" s="12"/>
      <c r="B4" s="13" t="s">
        <v>7</v>
      </c>
      <c r="C4" s="13"/>
      <c r="D4" s="13"/>
      <c r="E4" s="21" t="s">
        <v>192</v>
      </c>
      <c r="F4" s="22"/>
      <c r="G4" s="22"/>
      <c r="H4" s="22"/>
      <c r="I4" s="22"/>
      <c r="J4" s="23"/>
      <c r="K4" s="13"/>
      <c r="L4" s="17"/>
      <c r="M4" s="17"/>
      <c r="N4" s="13" t="s">
        <v>8</v>
      </c>
      <c r="O4" s="24" t="s">
        <v>6</v>
      </c>
      <c r="P4" s="25"/>
      <c r="Q4" s="20"/>
    </row>
    <row r="5" spans="1:17" ht="16.5" customHeight="1">
      <c r="A5" s="12"/>
      <c r="B5" s="13" t="s">
        <v>9</v>
      </c>
      <c r="C5" s="13"/>
      <c r="D5" s="13"/>
      <c r="E5" s="26" t="s">
        <v>6</v>
      </c>
      <c r="F5" s="27"/>
      <c r="G5" s="27"/>
      <c r="H5" s="27"/>
      <c r="I5" s="27"/>
      <c r="J5" s="28"/>
      <c r="K5" s="13"/>
      <c r="L5" s="17"/>
      <c r="M5" s="17"/>
      <c r="N5" s="13" t="s">
        <v>10</v>
      </c>
      <c r="O5" s="29" t="s">
        <v>193</v>
      </c>
      <c r="P5" s="30"/>
      <c r="Q5" s="20"/>
    </row>
    <row r="6" spans="1:17" ht="16.5" customHeight="1">
      <c r="A6" s="31"/>
      <c r="B6" s="32"/>
      <c r="C6" s="32"/>
      <c r="D6" s="32"/>
      <c r="E6" s="32"/>
      <c r="F6" s="32"/>
      <c r="G6" s="32"/>
      <c r="H6" s="32"/>
      <c r="I6" s="32"/>
      <c r="J6" s="33"/>
      <c r="K6" s="32"/>
      <c r="L6" s="32"/>
      <c r="M6" s="32"/>
      <c r="N6" s="32" t="s">
        <v>11</v>
      </c>
      <c r="O6" s="32" t="s">
        <v>80</v>
      </c>
      <c r="P6" s="32"/>
      <c r="Q6" s="34"/>
    </row>
    <row r="7" spans="1:17" ht="16.5" customHeight="1">
      <c r="A7" s="12" t="s">
        <v>12</v>
      </c>
      <c r="B7" s="13" t="s">
        <v>13</v>
      </c>
      <c r="C7" s="13"/>
      <c r="D7" s="13"/>
      <c r="E7" s="35" t="s">
        <v>194</v>
      </c>
      <c r="F7" s="36"/>
      <c r="G7" s="36"/>
      <c r="H7" s="36"/>
      <c r="I7" s="36"/>
      <c r="J7" s="37"/>
      <c r="K7" s="13"/>
      <c r="L7" s="38"/>
      <c r="M7" s="39"/>
      <c r="N7" s="40" t="s">
        <v>6</v>
      </c>
      <c r="O7" s="41" t="s">
        <v>6</v>
      </c>
      <c r="P7" s="42"/>
      <c r="Q7" s="20"/>
    </row>
    <row r="8" spans="1:17" ht="16.5" customHeight="1">
      <c r="A8" s="12"/>
      <c r="B8" s="13" t="s">
        <v>14</v>
      </c>
      <c r="C8" s="13"/>
      <c r="D8" s="13"/>
      <c r="E8" s="24" t="s">
        <v>195</v>
      </c>
      <c r="F8" s="43"/>
      <c r="G8" s="43"/>
      <c r="H8" s="43"/>
      <c r="I8" s="43"/>
      <c r="J8" s="44"/>
      <c r="K8" s="13"/>
      <c r="L8" s="38"/>
      <c r="M8" s="39"/>
      <c r="N8" s="40"/>
      <c r="O8" s="45" t="s">
        <v>6</v>
      </c>
      <c r="P8" s="42"/>
      <c r="Q8" s="20"/>
    </row>
    <row r="9" spans="1:17" ht="16.5" customHeight="1">
      <c r="A9" s="12"/>
      <c r="B9" s="13" t="s">
        <v>15</v>
      </c>
      <c r="C9" s="13"/>
      <c r="D9" s="13"/>
      <c r="E9" s="29"/>
      <c r="F9" s="46"/>
      <c r="G9" s="46"/>
      <c r="H9" s="46"/>
      <c r="I9" s="46"/>
      <c r="J9" s="47"/>
      <c r="K9" s="13"/>
      <c r="L9" s="38"/>
      <c r="M9" s="39"/>
      <c r="N9" s="40"/>
      <c r="O9" s="45"/>
      <c r="P9" s="42"/>
      <c r="Q9" s="20"/>
    </row>
    <row r="10" spans="1:17" ht="16.5" customHeight="1">
      <c r="A10" s="31"/>
      <c r="B10" s="32"/>
      <c r="C10" s="32"/>
      <c r="D10" s="32"/>
      <c r="E10" s="32" t="s">
        <v>16</v>
      </c>
      <c r="F10" s="32"/>
      <c r="G10" s="48" t="s">
        <v>17</v>
      </c>
      <c r="H10" s="48"/>
      <c r="I10" s="48"/>
      <c r="J10" s="32"/>
      <c r="K10" s="32"/>
      <c r="L10" s="49"/>
      <c r="M10" s="32"/>
      <c r="N10" s="32" t="s">
        <v>18</v>
      </c>
      <c r="O10" s="32"/>
      <c r="P10" s="32" t="s">
        <v>19</v>
      </c>
      <c r="Q10" s="34"/>
    </row>
    <row r="11" spans="1:17" ht="16.5" customHeight="1">
      <c r="A11" s="12"/>
      <c r="B11" s="13"/>
      <c r="C11" s="13"/>
      <c r="D11" s="13"/>
      <c r="E11" s="50"/>
      <c r="F11" s="13"/>
      <c r="G11" s="45"/>
      <c r="H11" s="51"/>
      <c r="I11" s="42" t="s">
        <v>20</v>
      </c>
      <c r="J11" s="13"/>
      <c r="K11" s="13"/>
      <c r="L11" s="17"/>
      <c r="M11" s="38"/>
      <c r="N11" s="52">
        <v>41645</v>
      </c>
      <c r="O11" s="13"/>
      <c r="P11" s="53"/>
      <c r="Q11" s="20"/>
    </row>
    <row r="12" spans="1:17" ht="18" customHeight="1" thickBot="1">
      <c r="A12" s="54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6"/>
    </row>
    <row r="13" spans="1:17" ht="23.1" customHeight="1">
      <c r="A13" s="57"/>
      <c r="B13" s="58"/>
      <c r="C13" s="58"/>
      <c r="D13" s="58"/>
      <c r="E13" s="58" t="s">
        <v>21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9"/>
    </row>
    <row r="14" spans="1:17" ht="23.1" customHeight="1">
      <c r="A14" s="60"/>
      <c r="B14" s="61"/>
      <c r="C14" s="61"/>
      <c r="D14" s="61"/>
      <c r="E14" s="62" t="s">
        <v>6</v>
      </c>
      <c r="F14" s="61"/>
      <c r="G14" s="63"/>
      <c r="H14" s="61"/>
      <c r="I14" s="61"/>
      <c r="J14" s="62" t="s">
        <v>6</v>
      </c>
      <c r="K14" s="64"/>
      <c r="L14" s="63"/>
      <c r="M14" s="61"/>
      <c r="N14" s="61"/>
      <c r="O14" s="62" t="s">
        <v>6</v>
      </c>
      <c r="P14" s="62"/>
      <c r="Q14" s="65"/>
    </row>
    <row r="15" spans="1:17" ht="23.1" customHeight="1">
      <c r="A15" s="66"/>
      <c r="B15" s="67" t="s">
        <v>22</v>
      </c>
      <c r="C15" s="67"/>
      <c r="D15" s="68"/>
      <c r="E15" s="63" t="s">
        <v>23</v>
      </c>
      <c r="F15" s="64"/>
      <c r="G15" s="63"/>
      <c r="H15" s="61" t="s">
        <v>22</v>
      </c>
      <c r="I15" s="64"/>
      <c r="J15" s="63" t="s">
        <v>23</v>
      </c>
      <c r="K15" s="64"/>
      <c r="L15" s="63"/>
      <c r="M15" s="61" t="s">
        <v>22</v>
      </c>
      <c r="N15" s="61"/>
      <c r="O15" s="63" t="s">
        <v>23</v>
      </c>
      <c r="P15" s="61"/>
      <c r="Q15" s="65"/>
    </row>
    <row r="16" spans="1:17" ht="23.1" customHeight="1" thickBot="1">
      <c r="A16" s="69"/>
      <c r="B16" s="70"/>
      <c r="C16" s="70"/>
      <c r="D16" s="71">
        <v>0</v>
      </c>
      <c r="E16" s="72">
        <v>0</v>
      </c>
      <c r="F16" s="73"/>
      <c r="G16" s="74"/>
      <c r="H16" s="70"/>
      <c r="I16" s="71">
        <v>0</v>
      </c>
      <c r="J16" s="72">
        <v>0</v>
      </c>
      <c r="K16" s="73"/>
      <c r="L16" s="74"/>
      <c r="M16" s="70"/>
      <c r="N16" s="75">
        <v>0</v>
      </c>
      <c r="O16" s="74"/>
      <c r="P16" s="76">
        <v>0</v>
      </c>
      <c r="Q16" s="77"/>
    </row>
    <row r="17" spans="1:17" ht="25.5" customHeight="1" thickBot="1">
      <c r="A17" s="78"/>
      <c r="B17" s="79"/>
      <c r="C17" s="79"/>
      <c r="D17" s="79"/>
      <c r="E17" s="79" t="s">
        <v>24</v>
      </c>
      <c r="F17" s="79"/>
      <c r="G17" s="79"/>
      <c r="H17" s="80"/>
      <c r="I17" s="81" t="s">
        <v>1</v>
      </c>
      <c r="J17" s="79"/>
      <c r="K17" s="79"/>
      <c r="L17" s="79"/>
      <c r="M17" s="79"/>
      <c r="N17" s="79"/>
      <c r="O17" s="79"/>
      <c r="P17" s="79"/>
      <c r="Q17" s="82"/>
    </row>
    <row r="18" spans="1:17" ht="25.5" customHeight="1">
      <c r="A18" s="83" t="s">
        <v>2</v>
      </c>
      <c r="B18" s="84"/>
      <c r="C18" s="85" t="s">
        <v>25</v>
      </c>
      <c r="D18" s="86"/>
      <c r="E18" s="86"/>
      <c r="F18" s="87"/>
      <c r="G18" s="83" t="s">
        <v>26</v>
      </c>
      <c r="H18" s="88"/>
      <c r="I18" s="85" t="s">
        <v>27</v>
      </c>
      <c r="J18" s="86"/>
      <c r="K18" s="87"/>
      <c r="L18" s="83" t="s">
        <v>28</v>
      </c>
      <c r="M18" s="89"/>
      <c r="N18" s="85" t="s">
        <v>29</v>
      </c>
      <c r="O18" s="86"/>
      <c r="P18" s="86"/>
      <c r="Q18" s="87"/>
    </row>
    <row r="19" spans="1:17" ht="23.1" customHeight="1">
      <c r="A19" s="90">
        <v>1</v>
      </c>
      <c r="B19" s="91" t="s">
        <v>30</v>
      </c>
      <c r="C19" s="92"/>
      <c r="D19" s="93" t="s">
        <v>31</v>
      </c>
      <c r="E19" s="175">
        <v>0</v>
      </c>
      <c r="F19" s="179"/>
      <c r="G19" s="90">
        <v>8</v>
      </c>
      <c r="H19" s="96" t="s">
        <v>32</v>
      </c>
      <c r="I19" s="97"/>
      <c r="J19" s="94">
        <v>0</v>
      </c>
      <c r="K19" s="95"/>
      <c r="L19" s="90">
        <v>13</v>
      </c>
      <c r="M19" s="98" t="s">
        <v>33</v>
      </c>
      <c r="N19" s="97"/>
      <c r="O19" s="99">
        <v>0</v>
      </c>
      <c r="P19" s="94">
        <f>PRODUCT(E25,O19)</f>
        <v>0</v>
      </c>
      <c r="Q19" s="95"/>
    </row>
    <row r="20" spans="1:17" ht="23.1" customHeight="1">
      <c r="A20" s="90">
        <v>2</v>
      </c>
      <c r="B20" s="100"/>
      <c r="C20" s="101"/>
      <c r="D20" s="93" t="s">
        <v>34</v>
      </c>
      <c r="E20" s="176">
        <f ca="1">'ROZPOČET OBJEKTU 0003'!$H$24</f>
        <v>0</v>
      </c>
      <c r="F20" s="180"/>
      <c r="G20" s="90">
        <v>9</v>
      </c>
      <c r="H20" s="96" t="s">
        <v>35</v>
      </c>
      <c r="I20" s="97"/>
      <c r="J20" s="94">
        <v>0</v>
      </c>
      <c r="K20" s="95"/>
      <c r="L20" s="90">
        <v>14</v>
      </c>
      <c r="M20" s="98" t="s">
        <v>36</v>
      </c>
      <c r="N20" s="97"/>
      <c r="O20" s="99">
        <v>0</v>
      </c>
      <c r="P20" s="94">
        <f>PRODUCT(E25,O20)</f>
        <v>0</v>
      </c>
      <c r="Q20" s="95"/>
    </row>
    <row r="21" spans="1:17" ht="23.1" customHeight="1">
      <c r="A21" s="90">
        <v>3</v>
      </c>
      <c r="B21" s="91" t="s">
        <v>37</v>
      </c>
      <c r="C21" s="92"/>
      <c r="D21" s="93" t="s">
        <v>31</v>
      </c>
      <c r="E21" s="175">
        <v>0</v>
      </c>
      <c r="F21" s="179"/>
      <c r="G21" s="90">
        <v>10</v>
      </c>
      <c r="H21" s="96" t="s">
        <v>38</v>
      </c>
      <c r="I21" s="97"/>
      <c r="J21" s="94">
        <v>0</v>
      </c>
      <c r="K21" s="95"/>
      <c r="L21" s="90">
        <v>15</v>
      </c>
      <c r="M21" s="98" t="s">
        <v>39</v>
      </c>
      <c r="N21" s="97"/>
      <c r="O21" s="99">
        <v>0</v>
      </c>
      <c r="P21" s="94">
        <f>PRODUCT(E25,O21)</f>
        <v>0</v>
      </c>
      <c r="Q21" s="95"/>
    </row>
    <row r="22" spans="1:17" ht="23.1" customHeight="1">
      <c r="A22" s="90">
        <v>4</v>
      </c>
      <c r="B22" s="100"/>
      <c r="C22" s="101"/>
      <c r="D22" s="93" t="s">
        <v>34</v>
      </c>
      <c r="E22" s="177">
        <f ca="1">'ROZPOČET OBJEKTU 0003'!$H$70</f>
        <v>0</v>
      </c>
      <c r="F22" s="180"/>
      <c r="G22" s="90">
        <v>11</v>
      </c>
      <c r="H22" s="98" t="s">
        <v>6</v>
      </c>
      <c r="I22" s="102"/>
      <c r="J22" s="94">
        <v>0</v>
      </c>
      <c r="K22" s="95"/>
      <c r="L22" s="90">
        <v>16</v>
      </c>
      <c r="M22" s="98" t="s">
        <v>40</v>
      </c>
      <c r="N22" s="97"/>
      <c r="O22" s="99">
        <v>0</v>
      </c>
      <c r="P22" s="94">
        <f>PRODUCT(E25,O22)</f>
        <v>0</v>
      </c>
      <c r="Q22" s="95"/>
    </row>
    <row r="23" spans="1:17" ht="23.1" customHeight="1">
      <c r="A23" s="90">
        <v>5</v>
      </c>
      <c r="B23" s="91" t="s">
        <v>41</v>
      </c>
      <c r="C23" s="92"/>
      <c r="D23" s="93" t="s">
        <v>31</v>
      </c>
      <c r="E23" s="175">
        <v>0</v>
      </c>
      <c r="F23" s="179"/>
      <c r="G23" s="103"/>
      <c r="H23" s="104"/>
      <c r="I23" s="97"/>
      <c r="J23" s="94"/>
      <c r="K23" s="95"/>
      <c r="L23" s="90">
        <v>17</v>
      </c>
      <c r="M23" s="98" t="s">
        <v>42</v>
      </c>
      <c r="N23" s="104"/>
      <c r="O23" s="99">
        <v>0</v>
      </c>
      <c r="P23" s="94">
        <f>PRODUCT(E25,O23)</f>
        <v>0</v>
      </c>
      <c r="Q23" s="95"/>
    </row>
    <row r="24" spans="1:17" ht="23.1" customHeight="1" thickBot="1">
      <c r="A24" s="90">
        <v>6</v>
      </c>
      <c r="B24" s="100"/>
      <c r="C24" s="101"/>
      <c r="D24" s="93" t="s">
        <v>34</v>
      </c>
      <c r="E24" s="178">
        <f ca="1">'ROZPOČET OBJEKTU 0003'!$H$76</f>
        <v>0</v>
      </c>
      <c r="F24" s="181"/>
      <c r="G24" s="103"/>
      <c r="H24" s="104"/>
      <c r="I24" s="97"/>
      <c r="J24" s="94"/>
      <c r="K24" s="95"/>
      <c r="L24" s="90">
        <v>18</v>
      </c>
      <c r="M24" s="96" t="s">
        <v>43</v>
      </c>
      <c r="N24" s="104"/>
      <c r="O24" s="104"/>
      <c r="P24" s="94">
        <v>0</v>
      </c>
      <c r="Q24" s="95"/>
    </row>
    <row r="25" spans="1:17" ht="23.1" customHeight="1" thickBot="1">
      <c r="A25" s="90">
        <v>7</v>
      </c>
      <c r="B25" s="105" t="s">
        <v>44</v>
      </c>
      <c r="C25" s="104"/>
      <c r="D25" s="97"/>
      <c r="E25" s="168">
        <f>SUM(E19:E24)</f>
        <v>0</v>
      </c>
      <c r="F25" s="106"/>
      <c r="G25" s="90">
        <v>12</v>
      </c>
      <c r="H25" s="105" t="s">
        <v>45</v>
      </c>
      <c r="I25" s="97"/>
      <c r="J25" s="107">
        <v>0</v>
      </c>
      <c r="K25" s="106"/>
      <c r="L25" s="90">
        <v>19</v>
      </c>
      <c r="M25" s="105" t="s">
        <v>46</v>
      </c>
      <c r="N25" s="104"/>
      <c r="O25" s="104"/>
      <c r="P25" s="168">
        <f>SUM(P19:P24)</f>
        <v>0</v>
      </c>
      <c r="Q25" s="106"/>
    </row>
    <row r="26" spans="1:17" ht="23.1" customHeight="1" thickBot="1">
      <c r="A26" s="108">
        <v>20</v>
      </c>
      <c r="B26" s="109" t="s">
        <v>47</v>
      </c>
      <c r="C26" s="110"/>
      <c r="D26" s="111"/>
      <c r="E26" s="72">
        <v>0</v>
      </c>
      <c r="F26" s="77"/>
      <c r="G26" s="108">
        <v>21</v>
      </c>
      <c r="H26" s="109" t="s">
        <v>48</v>
      </c>
      <c r="I26" s="111"/>
      <c r="J26" s="72">
        <v>0</v>
      </c>
      <c r="K26" s="77"/>
      <c r="L26" s="108">
        <v>22</v>
      </c>
      <c r="M26" s="109" t="s">
        <v>49</v>
      </c>
      <c r="N26" s="110"/>
      <c r="O26" s="110"/>
      <c r="P26" s="72">
        <v>0</v>
      </c>
      <c r="Q26" s="77"/>
    </row>
    <row r="27" spans="1:17" ht="24.75" customHeight="1" thickBot="1">
      <c r="A27" s="57" t="s">
        <v>14</v>
      </c>
      <c r="B27" s="112"/>
      <c r="C27" s="112"/>
      <c r="D27" s="112"/>
      <c r="E27" s="113"/>
      <c r="F27" s="114"/>
      <c r="G27" s="115"/>
      <c r="H27" s="113"/>
      <c r="I27" s="112"/>
      <c r="J27" s="113"/>
      <c r="K27" s="116"/>
      <c r="L27" s="83" t="s">
        <v>50</v>
      </c>
      <c r="M27" s="117"/>
      <c r="N27" s="85" t="s">
        <v>51</v>
      </c>
      <c r="O27" s="86"/>
      <c r="P27" s="86"/>
      <c r="Q27" s="87"/>
    </row>
    <row r="28" spans="1:17" ht="23.1" customHeight="1" thickBot="1">
      <c r="A28" s="118"/>
      <c r="B28" s="119"/>
      <c r="C28" s="119"/>
      <c r="D28" s="119"/>
      <c r="E28" s="119"/>
      <c r="F28" s="120"/>
      <c r="G28" s="121"/>
      <c r="H28" s="119"/>
      <c r="I28" s="119"/>
      <c r="J28" s="122"/>
      <c r="K28" s="123"/>
      <c r="L28" s="90">
        <v>23</v>
      </c>
      <c r="M28" s="96" t="s">
        <v>52</v>
      </c>
      <c r="N28" s="171"/>
      <c r="O28" s="104"/>
      <c r="P28" s="169">
        <f>SUM(P26,P25,J26,J25,E26,E25)</f>
        <v>0</v>
      </c>
      <c r="Q28" s="124"/>
    </row>
    <row r="29" spans="1:17" ht="23.1" customHeight="1">
      <c r="A29" s="125" t="s">
        <v>53</v>
      </c>
      <c r="B29" s="126"/>
      <c r="C29" s="126"/>
      <c r="D29" s="126"/>
      <c r="E29" s="127"/>
      <c r="F29" s="128"/>
      <c r="G29" s="129" t="s">
        <v>54</v>
      </c>
      <c r="H29" s="126"/>
      <c r="I29" s="126"/>
      <c r="J29" s="127"/>
      <c r="K29" s="130"/>
      <c r="L29" s="90">
        <v>24</v>
      </c>
      <c r="M29" s="170">
        <v>0.15</v>
      </c>
      <c r="N29" s="173">
        <f>$P$28</f>
        <v>0</v>
      </c>
      <c r="O29" s="131" t="s">
        <v>55</v>
      </c>
      <c r="P29" s="132">
        <f>PRODUCT(N29*0.15)</f>
        <v>0</v>
      </c>
      <c r="Q29" s="133"/>
    </row>
    <row r="30" spans="1:17" ht="23.1" customHeight="1" thickBot="1">
      <c r="A30" s="134" t="s">
        <v>13</v>
      </c>
      <c r="B30" s="119"/>
      <c r="C30" s="119"/>
      <c r="D30" s="119"/>
      <c r="E30" s="119"/>
      <c r="F30" s="120"/>
      <c r="G30" s="135"/>
      <c r="H30" s="119"/>
      <c r="I30" s="119"/>
      <c r="J30" s="119"/>
      <c r="K30" s="136"/>
      <c r="L30" s="90">
        <v>25</v>
      </c>
      <c r="M30" s="170">
        <v>0.21</v>
      </c>
      <c r="N30" s="173">
        <f>$P$28</f>
        <v>0</v>
      </c>
      <c r="O30" s="131" t="s">
        <v>55</v>
      </c>
      <c r="P30" s="132">
        <f>PRODUCT(N30*0.21)</f>
        <v>0</v>
      </c>
      <c r="Q30" s="133"/>
    </row>
    <row r="31" spans="1:17" ht="23.1" customHeight="1" thickTop="1" thickBot="1">
      <c r="A31" s="137"/>
      <c r="B31" s="119"/>
      <c r="C31" s="119"/>
      <c r="D31" s="119"/>
      <c r="E31" s="39"/>
      <c r="F31" s="120"/>
      <c r="G31" s="39"/>
      <c r="H31" s="119"/>
      <c r="I31" s="119"/>
      <c r="J31" s="122"/>
      <c r="K31" s="136"/>
      <c r="L31" s="108">
        <v>26</v>
      </c>
      <c r="M31" s="138" t="s">
        <v>56</v>
      </c>
      <c r="N31" s="172"/>
      <c r="O31" s="111"/>
      <c r="P31" s="169">
        <f>SUM(P28:P30)</f>
        <v>0</v>
      </c>
      <c r="Q31" s="139"/>
    </row>
    <row r="32" spans="1:17" ht="26.25" customHeight="1">
      <c r="A32" s="140" t="s">
        <v>53</v>
      </c>
      <c r="B32" s="119"/>
      <c r="C32" s="119"/>
      <c r="D32" s="119"/>
      <c r="E32" s="119"/>
      <c r="F32" s="120"/>
      <c r="G32" s="141" t="s">
        <v>54</v>
      </c>
      <c r="H32" s="119"/>
      <c r="I32" s="119"/>
      <c r="J32" s="119"/>
      <c r="K32" s="136"/>
      <c r="L32" s="83" t="s">
        <v>57</v>
      </c>
      <c r="M32" s="117"/>
      <c r="N32" s="85" t="s">
        <v>58</v>
      </c>
      <c r="O32" s="86"/>
      <c r="P32" s="86"/>
      <c r="Q32" s="87"/>
    </row>
    <row r="33" spans="1:17" ht="23.1" customHeight="1">
      <c r="A33" s="142" t="s">
        <v>15</v>
      </c>
      <c r="B33" s="143"/>
      <c r="C33" s="143"/>
      <c r="D33" s="143"/>
      <c r="E33" s="143"/>
      <c r="F33" s="144"/>
      <c r="G33" s="145"/>
      <c r="H33" s="143"/>
      <c r="I33" s="143"/>
      <c r="J33" s="143"/>
      <c r="K33" s="146"/>
      <c r="L33" s="90">
        <v>27</v>
      </c>
      <c r="M33" s="96" t="s">
        <v>59</v>
      </c>
      <c r="N33" s="104"/>
      <c r="O33" s="104"/>
      <c r="P33" s="94">
        <v>0</v>
      </c>
      <c r="Q33" s="95"/>
    </row>
    <row r="34" spans="1:17" ht="23.1" customHeight="1">
      <c r="A34" s="118"/>
      <c r="B34" s="119"/>
      <c r="C34" s="119"/>
      <c r="D34" s="119"/>
      <c r="E34" s="119"/>
      <c r="F34" s="120"/>
      <c r="G34" s="121"/>
      <c r="H34" s="119"/>
      <c r="I34" s="119"/>
      <c r="J34" s="119"/>
      <c r="K34" s="147"/>
      <c r="L34" s="90">
        <v>28</v>
      </c>
      <c r="M34" s="96" t="s">
        <v>60</v>
      </c>
      <c r="N34" s="104"/>
      <c r="O34" s="104"/>
      <c r="P34" s="94">
        <v>0</v>
      </c>
      <c r="Q34" s="95"/>
    </row>
    <row r="35" spans="1:17" ht="23.1" customHeight="1" thickBot="1">
      <c r="A35" s="148" t="s">
        <v>53</v>
      </c>
      <c r="B35" s="149"/>
      <c r="C35" s="149"/>
      <c r="D35" s="149"/>
      <c r="E35" s="149"/>
      <c r="F35" s="150"/>
      <c r="G35" s="151" t="s">
        <v>54</v>
      </c>
      <c r="H35" s="149"/>
      <c r="I35" s="149"/>
      <c r="J35" s="149"/>
      <c r="K35" s="152"/>
      <c r="L35" s="108">
        <v>29</v>
      </c>
      <c r="M35" s="109" t="s">
        <v>61</v>
      </c>
      <c r="N35" s="110"/>
      <c r="O35" s="110"/>
      <c r="P35" s="72">
        <v>0</v>
      </c>
      <c r="Q35" s="77"/>
    </row>
  </sheetData>
  <phoneticPr fontId="4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H79"/>
  <sheetViews>
    <sheetView workbookViewId="0">
      <pane ySplit="8" topLeftCell="A35" activePane="bottomLeft" state="frozen"/>
      <selection pane="bottomLeft" activeCell="H11" sqref="H11:H79"/>
    </sheetView>
  </sheetViews>
  <sheetFormatPr defaultRowHeight="12.75"/>
  <cols>
    <col min="1" max="2" width="3.7109375" style="1" customWidth="1"/>
    <col min="3" max="3" width="9.7109375" style="1" customWidth="1"/>
    <col min="4" max="4" width="45.7109375" style="1" customWidth="1"/>
    <col min="5" max="5" width="5" style="1" customWidth="1"/>
    <col min="6" max="6" width="11.7109375" style="2" customWidth="1"/>
    <col min="7" max="7" width="10.7109375" style="3" customWidth="1"/>
    <col min="8" max="8" width="11.7109375" style="3" customWidth="1"/>
  </cols>
  <sheetData>
    <row r="1" spans="1:8" ht="18">
      <c r="A1" s="153" t="s">
        <v>62</v>
      </c>
      <c r="B1" s="154"/>
      <c r="C1" s="154"/>
      <c r="D1" s="154"/>
      <c r="E1" s="154"/>
      <c r="F1" s="154"/>
      <c r="G1" s="154"/>
      <c r="H1" s="154"/>
    </row>
    <row r="2" spans="1:8" ht="15">
      <c r="A2" s="155" t="s">
        <v>63</v>
      </c>
      <c r="B2" s="154"/>
      <c r="C2" s="154"/>
      <c r="D2" s="156" t="str">
        <f ca="1">'KRYCÍ LIST OBJEKTU 0003'!E3</f>
        <v>ZÁKLADNÍ ŠKOLA R.FRIMLA ČP.816, TRUTNOV</v>
      </c>
      <c r="E2" s="154"/>
      <c r="F2" s="154" t="s">
        <v>64</v>
      </c>
      <c r="G2" s="154" t="str">
        <f ca="1">'KRYCÍ LIST OBJEKTU 0003'!$O$3</f>
        <v/>
      </c>
      <c r="H2" s="154"/>
    </row>
    <row r="3" spans="1:8">
      <c r="A3" s="157" t="s">
        <v>65</v>
      </c>
      <c r="B3" s="154"/>
      <c r="C3" s="154"/>
      <c r="D3" s="156" t="str">
        <f ca="1">'KRYCÍ LIST OBJEKTU 0003'!E4</f>
        <v>2.ETAPA - OPRAVA STŘEŠNÍHO PLÁŠTĚ SO.03</v>
      </c>
      <c r="E3" s="154"/>
      <c r="F3" s="154" t="s">
        <v>66</v>
      </c>
      <c r="G3" s="154"/>
      <c r="H3" s="154"/>
    </row>
    <row r="4" spans="1:8">
      <c r="A4" s="158" t="s">
        <v>67</v>
      </c>
      <c r="B4" s="154"/>
      <c r="C4" s="154"/>
      <c r="D4" s="154" t="str">
        <f ca="1">'KRYCÍ LIST OBJEKTU 0003'!$E$7</f>
        <v>MĚSTO TRUTNOV</v>
      </c>
      <c r="E4" s="154"/>
      <c r="F4" s="154" t="s">
        <v>68</v>
      </c>
      <c r="G4" s="154" t="str">
        <f ca="1">'KRYCÍ LIST OBJEKTU 0003'!$I$11</f>
        <v>Landa</v>
      </c>
      <c r="H4" s="154"/>
    </row>
    <row r="5" spans="1:8">
      <c r="A5" s="158" t="s">
        <v>69</v>
      </c>
      <c r="B5" s="154"/>
      <c r="C5" s="154"/>
      <c r="D5" s="154">
        <f ca="1">'KRYCÍ LIST OBJEKTU 0003'!$E$9</f>
        <v>0</v>
      </c>
      <c r="E5" s="154"/>
      <c r="F5" s="154" t="s">
        <v>70</v>
      </c>
      <c r="G5" s="174">
        <f ca="1">'KRYCÍ LIST OBJEKTU 0003'!$N$11</f>
        <v>41645</v>
      </c>
      <c r="H5" s="154"/>
    </row>
    <row r="6" spans="1:8">
      <c r="A6" s="158"/>
      <c r="B6" s="154"/>
      <c r="C6" s="154"/>
      <c r="D6" s="154"/>
      <c r="E6" s="154"/>
      <c r="F6" s="154"/>
      <c r="G6" s="154"/>
      <c r="H6" s="154"/>
    </row>
    <row r="7" spans="1:8" ht="19.5">
      <c r="A7" s="159" t="s">
        <v>71</v>
      </c>
      <c r="B7" s="160" t="s">
        <v>72</v>
      </c>
      <c r="C7" s="160" t="s">
        <v>73</v>
      </c>
      <c r="D7" s="160" t="s">
        <v>74</v>
      </c>
      <c r="E7" s="160" t="s">
        <v>0</v>
      </c>
      <c r="F7" s="160" t="s">
        <v>75</v>
      </c>
      <c r="G7" s="160" t="s">
        <v>76</v>
      </c>
      <c r="H7" s="161" t="s">
        <v>77</v>
      </c>
    </row>
    <row r="8" spans="1:8">
      <c r="A8" s="162" t="s">
        <v>12</v>
      </c>
      <c r="B8" s="163" t="s">
        <v>12</v>
      </c>
      <c r="C8" s="163" t="s">
        <v>78</v>
      </c>
      <c r="D8" s="163" t="s">
        <v>79</v>
      </c>
      <c r="E8" s="163" t="s">
        <v>12</v>
      </c>
      <c r="F8" s="163" t="s">
        <v>12</v>
      </c>
      <c r="G8" s="163" t="s">
        <v>12</v>
      </c>
      <c r="H8" s="164" t="s">
        <v>12</v>
      </c>
    </row>
    <row r="10" spans="1:8">
      <c r="A10" s="165"/>
      <c r="B10" s="165"/>
      <c r="C10" s="165"/>
      <c r="D10" s="182" t="s">
        <v>81</v>
      </c>
      <c r="E10" s="165"/>
      <c r="F10" s="166"/>
      <c r="G10" s="167"/>
      <c r="H10" s="183"/>
    </row>
    <row r="11" spans="1:8">
      <c r="A11" s="165">
        <v>1</v>
      </c>
      <c r="B11" s="165" t="s">
        <v>85</v>
      </c>
      <c r="C11" s="165" t="s">
        <v>82</v>
      </c>
      <c r="D11" s="165" t="s">
        <v>83</v>
      </c>
      <c r="E11" s="165" t="s">
        <v>84</v>
      </c>
      <c r="F11" s="166">
        <v>0.95099999999999996</v>
      </c>
      <c r="G11" s="167">
        <v>0</v>
      </c>
      <c r="H11" s="167">
        <f t="shared" ref="H11:H17" si="0">PRODUCT(F11:G11)</f>
        <v>0</v>
      </c>
    </row>
    <row r="12" spans="1:8">
      <c r="A12" s="165">
        <v>2</v>
      </c>
      <c r="B12" s="165" t="s">
        <v>85</v>
      </c>
      <c r="C12" s="165" t="s">
        <v>86</v>
      </c>
      <c r="D12" s="165" t="s">
        <v>87</v>
      </c>
      <c r="E12" s="165" t="s">
        <v>84</v>
      </c>
      <c r="F12" s="166">
        <v>1.9019999999999999</v>
      </c>
      <c r="G12" s="167">
        <v>0</v>
      </c>
      <c r="H12" s="167">
        <f t="shared" si="0"/>
        <v>0</v>
      </c>
    </row>
    <row r="13" spans="1:8">
      <c r="A13" s="165">
        <v>3</v>
      </c>
      <c r="B13" s="165" t="s">
        <v>85</v>
      </c>
      <c r="C13" s="165" t="s">
        <v>88</v>
      </c>
      <c r="D13" s="165" t="s">
        <v>89</v>
      </c>
      <c r="E13" s="165" t="s">
        <v>84</v>
      </c>
      <c r="F13" s="166">
        <v>0.95099999999999996</v>
      </c>
      <c r="G13" s="167">
        <v>0</v>
      </c>
      <c r="H13" s="167">
        <f t="shared" si="0"/>
        <v>0</v>
      </c>
    </row>
    <row r="14" spans="1:8">
      <c r="A14" s="165">
        <v>4</v>
      </c>
      <c r="B14" s="165" t="s">
        <v>85</v>
      </c>
      <c r="C14" s="165" t="s">
        <v>90</v>
      </c>
      <c r="D14" s="165" t="s">
        <v>91</v>
      </c>
      <c r="E14" s="165" t="s">
        <v>84</v>
      </c>
      <c r="F14" s="166">
        <v>1.9019999999999999</v>
      </c>
      <c r="G14" s="167">
        <v>0</v>
      </c>
      <c r="H14" s="167">
        <f t="shared" si="0"/>
        <v>0</v>
      </c>
    </row>
    <row r="15" spans="1:8">
      <c r="A15" s="165">
        <v>5</v>
      </c>
      <c r="B15" s="165" t="s">
        <v>85</v>
      </c>
      <c r="C15" s="165" t="s">
        <v>92</v>
      </c>
      <c r="D15" s="165" t="s">
        <v>93</v>
      </c>
      <c r="E15" s="165" t="s">
        <v>84</v>
      </c>
      <c r="F15" s="166">
        <v>0.95099999999999996</v>
      </c>
      <c r="G15" s="167">
        <v>0</v>
      </c>
      <c r="H15" s="167">
        <f t="shared" si="0"/>
        <v>0</v>
      </c>
    </row>
    <row r="16" spans="1:8">
      <c r="A16" s="165">
        <v>6</v>
      </c>
      <c r="B16" s="165" t="s">
        <v>85</v>
      </c>
      <c r="C16" s="165" t="s">
        <v>94</v>
      </c>
      <c r="D16" s="165" t="s">
        <v>95</v>
      </c>
      <c r="E16" s="165" t="s">
        <v>84</v>
      </c>
      <c r="F16" s="166">
        <v>5.7060000000000004</v>
      </c>
      <c r="G16" s="167">
        <v>0</v>
      </c>
      <c r="H16" s="167">
        <f t="shared" si="0"/>
        <v>0</v>
      </c>
    </row>
    <row r="17" spans="1:8">
      <c r="A17" s="165">
        <v>7</v>
      </c>
      <c r="B17" s="165" t="s">
        <v>85</v>
      </c>
      <c r="C17" s="165" t="s">
        <v>96</v>
      </c>
      <c r="D17" s="165" t="s">
        <v>97</v>
      </c>
      <c r="E17" s="165" t="s">
        <v>84</v>
      </c>
      <c r="F17" s="166">
        <v>0.95099999999999996</v>
      </c>
      <c r="G17" s="167">
        <v>0</v>
      </c>
      <c r="H17" s="167">
        <f t="shared" si="0"/>
        <v>0</v>
      </c>
    </row>
    <row r="18" spans="1:8">
      <c r="A18" s="165"/>
      <c r="B18" s="165"/>
      <c r="C18" s="165"/>
      <c r="D18" s="182" t="s">
        <v>98</v>
      </c>
      <c r="E18" s="165"/>
      <c r="F18" s="166"/>
      <c r="G18" s="167"/>
      <c r="H18" s="183">
        <f>SUM(H11:H17)</f>
        <v>0</v>
      </c>
    </row>
    <row r="19" spans="1:8">
      <c r="A19" s="165"/>
      <c r="B19" s="165"/>
      <c r="C19" s="165"/>
      <c r="D19" s="165"/>
      <c r="E19" s="165"/>
      <c r="F19" s="166"/>
      <c r="G19" s="167"/>
      <c r="H19" s="167"/>
    </row>
    <row r="20" spans="1:8">
      <c r="A20" s="165"/>
      <c r="B20" s="165"/>
      <c r="C20" s="165"/>
      <c r="D20" s="182" t="s">
        <v>99</v>
      </c>
      <c r="E20" s="165"/>
      <c r="F20" s="166"/>
      <c r="G20" s="167"/>
      <c r="H20" s="183"/>
    </row>
    <row r="21" spans="1:8">
      <c r="A21" s="165">
        <v>8</v>
      </c>
      <c r="B21" s="165" t="s">
        <v>103</v>
      </c>
      <c r="C21" s="165" t="s">
        <v>100</v>
      </c>
      <c r="D21" s="165" t="s">
        <v>101</v>
      </c>
      <c r="E21" s="165" t="s">
        <v>102</v>
      </c>
      <c r="F21" s="166">
        <v>633.21299999999997</v>
      </c>
      <c r="G21" s="167">
        <v>0</v>
      </c>
      <c r="H21" s="167">
        <f>PRODUCT(F21:G21)</f>
        <v>0</v>
      </c>
    </row>
    <row r="22" spans="1:8">
      <c r="A22" s="165"/>
      <c r="B22" s="165"/>
      <c r="C22" s="165"/>
      <c r="D22" s="182" t="s">
        <v>104</v>
      </c>
      <c r="E22" s="165"/>
      <c r="F22" s="166"/>
      <c r="G22" s="167"/>
      <c r="H22" s="183">
        <f>SUM(H21)</f>
        <v>0</v>
      </c>
    </row>
    <row r="23" spans="1:8">
      <c r="A23" s="165"/>
      <c r="B23" s="165"/>
      <c r="C23" s="165"/>
      <c r="D23" s="165"/>
      <c r="E23" s="165"/>
      <c r="F23" s="166"/>
      <c r="G23" s="167"/>
      <c r="H23" s="167"/>
    </row>
    <row r="24" spans="1:8">
      <c r="A24" s="165"/>
      <c r="B24" s="165"/>
      <c r="C24" s="165"/>
      <c r="D24" s="184" t="s">
        <v>105</v>
      </c>
      <c r="E24" s="165"/>
      <c r="F24" s="166"/>
      <c r="G24" s="167"/>
      <c r="H24" s="185">
        <f>SUM(H22,H18)</f>
        <v>0</v>
      </c>
    </row>
    <row r="25" spans="1:8">
      <c r="A25" s="165"/>
      <c r="B25" s="165"/>
      <c r="C25" s="165"/>
      <c r="D25" s="165"/>
      <c r="E25" s="165"/>
      <c r="F25" s="166"/>
      <c r="G25" s="167"/>
      <c r="H25" s="167"/>
    </row>
    <row r="26" spans="1:8">
      <c r="A26" s="165"/>
      <c r="B26" s="165"/>
      <c r="C26" s="165"/>
      <c r="D26" s="182" t="s">
        <v>106</v>
      </c>
      <c r="E26" s="165"/>
      <c r="F26" s="166"/>
      <c r="G26" s="167"/>
      <c r="H26" s="183"/>
    </row>
    <row r="27" spans="1:8">
      <c r="A27" s="165">
        <v>10</v>
      </c>
      <c r="B27" s="165" t="s">
        <v>109</v>
      </c>
      <c r="C27" s="165" t="s">
        <v>107</v>
      </c>
      <c r="D27" s="165" t="s">
        <v>108</v>
      </c>
      <c r="E27" s="165" t="s">
        <v>102</v>
      </c>
      <c r="F27" s="166">
        <v>758.74699999999996</v>
      </c>
      <c r="G27" s="167">
        <v>0</v>
      </c>
      <c r="H27" s="167">
        <f t="shared" ref="H27:H38" si="1">PRODUCT(F27:G27)</f>
        <v>0</v>
      </c>
    </row>
    <row r="28" spans="1:8">
      <c r="A28" s="165">
        <v>11</v>
      </c>
      <c r="B28" s="165" t="s">
        <v>109</v>
      </c>
      <c r="C28" s="165" t="s">
        <v>110</v>
      </c>
      <c r="D28" s="165" t="s">
        <v>111</v>
      </c>
      <c r="E28" s="165" t="s">
        <v>112</v>
      </c>
      <c r="F28" s="166">
        <v>405.93</v>
      </c>
      <c r="G28" s="167">
        <v>0</v>
      </c>
      <c r="H28" s="167">
        <f t="shared" si="1"/>
        <v>0</v>
      </c>
    </row>
    <row r="29" spans="1:8">
      <c r="A29" s="165">
        <v>12</v>
      </c>
      <c r="B29" s="165" t="s">
        <v>109</v>
      </c>
      <c r="C29" s="165" t="s">
        <v>113</v>
      </c>
      <c r="D29" s="165" t="s">
        <v>114</v>
      </c>
      <c r="E29" s="165" t="s">
        <v>102</v>
      </c>
      <c r="F29" s="166">
        <v>758.74699999999996</v>
      </c>
      <c r="G29" s="167">
        <v>0</v>
      </c>
      <c r="H29" s="167">
        <f t="shared" si="1"/>
        <v>0</v>
      </c>
    </row>
    <row r="30" spans="1:8">
      <c r="A30" s="165">
        <v>13</v>
      </c>
      <c r="B30" s="165" t="s">
        <v>109</v>
      </c>
      <c r="C30" s="165" t="s">
        <v>115</v>
      </c>
      <c r="D30" s="165" t="s">
        <v>116</v>
      </c>
      <c r="E30" s="165" t="s">
        <v>102</v>
      </c>
      <c r="F30" s="166">
        <v>872.55899999999997</v>
      </c>
      <c r="G30" s="167">
        <v>0</v>
      </c>
      <c r="H30" s="167">
        <f t="shared" si="1"/>
        <v>0</v>
      </c>
    </row>
    <row r="31" spans="1:8">
      <c r="A31" s="165">
        <v>14</v>
      </c>
      <c r="B31" s="165" t="s">
        <v>109</v>
      </c>
      <c r="C31" s="165" t="s">
        <v>117</v>
      </c>
      <c r="D31" s="165" t="s">
        <v>118</v>
      </c>
      <c r="E31" s="165" t="s">
        <v>119</v>
      </c>
      <c r="F31" s="166">
        <v>3032</v>
      </c>
      <c r="G31" s="167">
        <v>0</v>
      </c>
      <c r="H31" s="167">
        <f t="shared" si="1"/>
        <v>0</v>
      </c>
    </row>
    <row r="32" spans="1:8">
      <c r="A32" s="165">
        <v>15</v>
      </c>
      <c r="B32" s="165" t="s">
        <v>109</v>
      </c>
      <c r="C32" s="165" t="s">
        <v>120</v>
      </c>
      <c r="D32" s="165" t="s">
        <v>121</v>
      </c>
      <c r="E32" s="165" t="s">
        <v>119</v>
      </c>
      <c r="F32" s="166">
        <v>3032</v>
      </c>
      <c r="G32" s="167">
        <v>0</v>
      </c>
      <c r="H32" s="167">
        <f t="shared" si="1"/>
        <v>0</v>
      </c>
    </row>
    <row r="33" spans="1:8">
      <c r="A33" s="165">
        <v>16</v>
      </c>
      <c r="B33" s="165" t="s">
        <v>109</v>
      </c>
      <c r="C33" s="165" t="s">
        <v>122</v>
      </c>
      <c r="D33" s="165" t="s">
        <v>123</v>
      </c>
      <c r="E33" s="165" t="s">
        <v>119</v>
      </c>
      <c r="F33" s="166">
        <v>10</v>
      </c>
      <c r="G33" s="167">
        <v>0</v>
      </c>
      <c r="H33" s="167">
        <f t="shared" si="1"/>
        <v>0</v>
      </c>
    </row>
    <row r="34" spans="1:8">
      <c r="A34" s="165">
        <v>17</v>
      </c>
      <c r="B34" s="165" t="s">
        <v>109</v>
      </c>
      <c r="C34" s="165" t="s">
        <v>124</v>
      </c>
      <c r="D34" s="165" t="s">
        <v>125</v>
      </c>
      <c r="E34" s="165" t="s">
        <v>119</v>
      </c>
      <c r="F34" s="166">
        <v>1</v>
      </c>
      <c r="G34" s="167">
        <v>0</v>
      </c>
      <c r="H34" s="167">
        <f t="shared" si="1"/>
        <v>0</v>
      </c>
    </row>
    <row r="35" spans="1:8">
      <c r="A35" s="165">
        <v>18</v>
      </c>
      <c r="B35" s="165" t="s">
        <v>109</v>
      </c>
      <c r="C35" s="165" t="s">
        <v>126</v>
      </c>
      <c r="D35" s="165" t="s">
        <v>127</v>
      </c>
      <c r="E35" s="165" t="s">
        <v>119</v>
      </c>
      <c r="F35" s="166">
        <v>2</v>
      </c>
      <c r="G35" s="167">
        <v>0</v>
      </c>
      <c r="H35" s="167">
        <f t="shared" si="1"/>
        <v>0</v>
      </c>
    </row>
    <row r="36" spans="1:8">
      <c r="A36" s="165">
        <v>19</v>
      </c>
      <c r="B36" s="165" t="s">
        <v>109</v>
      </c>
      <c r="C36" s="165" t="s">
        <v>128</v>
      </c>
      <c r="D36" s="165" t="s">
        <v>129</v>
      </c>
      <c r="E36" s="165" t="s">
        <v>119</v>
      </c>
      <c r="F36" s="166">
        <v>79.716999999999999</v>
      </c>
      <c r="G36" s="167">
        <v>0</v>
      </c>
      <c r="H36" s="167">
        <f t="shared" si="1"/>
        <v>0</v>
      </c>
    </row>
    <row r="37" spans="1:8">
      <c r="A37" s="165">
        <v>20</v>
      </c>
      <c r="B37" s="165" t="s">
        <v>109</v>
      </c>
      <c r="C37" s="165" t="s">
        <v>130</v>
      </c>
      <c r="D37" s="165" t="s">
        <v>131</v>
      </c>
      <c r="E37" s="165" t="s">
        <v>119</v>
      </c>
      <c r="F37" s="166">
        <v>79.057000000000002</v>
      </c>
      <c r="G37" s="167">
        <v>0</v>
      </c>
      <c r="H37" s="167">
        <f t="shared" si="1"/>
        <v>0</v>
      </c>
    </row>
    <row r="38" spans="1:8">
      <c r="A38" s="165">
        <v>21</v>
      </c>
      <c r="B38" s="165" t="s">
        <v>109</v>
      </c>
      <c r="C38" s="165" t="s">
        <v>132</v>
      </c>
      <c r="D38" s="165" t="s">
        <v>133</v>
      </c>
      <c r="E38" s="165" t="s">
        <v>84</v>
      </c>
      <c r="F38" s="166">
        <v>2.8050000000000002</v>
      </c>
      <c r="G38" s="167">
        <v>0</v>
      </c>
      <c r="H38" s="167">
        <f t="shared" si="1"/>
        <v>0</v>
      </c>
    </row>
    <row r="39" spans="1:8">
      <c r="A39" s="165"/>
      <c r="B39" s="165"/>
      <c r="C39" s="165"/>
      <c r="D39" s="182" t="s">
        <v>134</v>
      </c>
      <c r="E39" s="165"/>
      <c r="F39" s="166"/>
      <c r="G39" s="167"/>
      <c r="H39" s="183">
        <f>SUM(H27:H38)</f>
        <v>0</v>
      </c>
    </row>
    <row r="40" spans="1:8">
      <c r="A40" s="165"/>
      <c r="B40" s="165"/>
      <c r="C40" s="165"/>
      <c r="D40" s="165"/>
      <c r="E40" s="165"/>
      <c r="F40" s="166"/>
      <c r="G40" s="167"/>
      <c r="H40" s="167"/>
    </row>
    <row r="41" spans="1:8">
      <c r="A41" s="165"/>
      <c r="B41" s="165"/>
      <c r="C41" s="165"/>
      <c r="D41" s="182" t="s">
        <v>135</v>
      </c>
      <c r="E41" s="165"/>
      <c r="F41" s="166"/>
      <c r="G41" s="167"/>
      <c r="H41" s="183"/>
    </row>
    <row r="42" spans="1:8">
      <c r="A42" s="165">
        <v>22</v>
      </c>
      <c r="B42" s="165" t="s">
        <v>138</v>
      </c>
      <c r="C42" s="165" t="s">
        <v>136</v>
      </c>
      <c r="D42" s="165" t="s">
        <v>137</v>
      </c>
      <c r="E42" s="165" t="s">
        <v>102</v>
      </c>
      <c r="F42" s="166">
        <v>1355.625</v>
      </c>
      <c r="G42" s="167">
        <v>0</v>
      </c>
      <c r="H42" s="167">
        <f>PRODUCT(F42:G42)</f>
        <v>0</v>
      </c>
    </row>
    <row r="43" spans="1:8">
      <c r="A43" s="165">
        <v>23</v>
      </c>
      <c r="B43" s="165" t="s">
        <v>138</v>
      </c>
      <c r="C43" s="165" t="s">
        <v>139</v>
      </c>
      <c r="D43" s="165" t="s">
        <v>140</v>
      </c>
      <c r="E43" s="165" t="s">
        <v>141</v>
      </c>
      <c r="F43" s="166">
        <v>120.8</v>
      </c>
      <c r="G43" s="167">
        <v>0</v>
      </c>
      <c r="H43" s="167">
        <f>PRODUCT(F43:G43)</f>
        <v>0</v>
      </c>
    </row>
    <row r="44" spans="1:8">
      <c r="A44" s="165">
        <v>24</v>
      </c>
      <c r="B44" s="165" t="s">
        <v>138</v>
      </c>
      <c r="C44" s="165" t="s">
        <v>142</v>
      </c>
      <c r="D44" s="165" t="s">
        <v>143</v>
      </c>
      <c r="E44" s="165" t="s">
        <v>102</v>
      </c>
      <c r="F44" s="166">
        <v>34.76</v>
      </c>
      <c r="G44" s="167">
        <v>0</v>
      </c>
      <c r="H44" s="167">
        <f>PRODUCT(F44:G44)</f>
        <v>0</v>
      </c>
    </row>
    <row r="45" spans="1:8">
      <c r="A45" s="165">
        <v>25</v>
      </c>
      <c r="B45" s="165" t="s">
        <v>138</v>
      </c>
      <c r="C45" s="165" t="s">
        <v>144</v>
      </c>
      <c r="D45" s="165" t="s">
        <v>145</v>
      </c>
      <c r="E45" s="165" t="s">
        <v>102</v>
      </c>
      <c r="F45" s="166">
        <v>35.454999999999998</v>
      </c>
      <c r="G45" s="167">
        <v>0</v>
      </c>
      <c r="H45" s="167">
        <f>PRODUCT(F45:G45)</f>
        <v>0</v>
      </c>
    </row>
    <row r="46" spans="1:8">
      <c r="A46" s="165">
        <v>26</v>
      </c>
      <c r="B46" s="165" t="s">
        <v>138</v>
      </c>
      <c r="C46" s="165" t="s">
        <v>146</v>
      </c>
      <c r="D46" s="165" t="s">
        <v>147</v>
      </c>
      <c r="E46" s="165" t="s">
        <v>84</v>
      </c>
      <c r="F46" s="166">
        <v>4.8460000000000001</v>
      </c>
      <c r="G46" s="167">
        <v>0</v>
      </c>
      <c r="H46" s="167">
        <f>PRODUCT(F46:G46)</f>
        <v>0</v>
      </c>
    </row>
    <row r="47" spans="1:8">
      <c r="A47" s="165"/>
      <c r="B47" s="165"/>
      <c r="C47" s="165"/>
      <c r="D47" s="182" t="s">
        <v>148</v>
      </c>
      <c r="E47" s="165"/>
      <c r="F47" s="166"/>
      <c r="G47" s="167"/>
      <c r="H47" s="183">
        <f>SUM(H42:H46)</f>
        <v>0</v>
      </c>
    </row>
    <row r="48" spans="1:8">
      <c r="A48" s="165"/>
      <c r="B48" s="165"/>
      <c r="C48" s="165"/>
      <c r="D48" s="165"/>
      <c r="E48" s="165"/>
      <c r="F48" s="166"/>
      <c r="G48" s="167"/>
      <c r="H48" s="167"/>
    </row>
    <row r="49" spans="1:8">
      <c r="A49" s="165"/>
      <c r="B49" s="165"/>
      <c r="C49" s="165"/>
      <c r="D49" s="182" t="s">
        <v>149</v>
      </c>
      <c r="E49" s="165"/>
      <c r="F49" s="166"/>
      <c r="G49" s="167"/>
      <c r="H49" s="183"/>
    </row>
    <row r="50" spans="1:8">
      <c r="A50" s="165">
        <v>30</v>
      </c>
      <c r="B50" s="165" t="s">
        <v>152</v>
      </c>
      <c r="C50" s="165" t="s">
        <v>150</v>
      </c>
      <c r="D50" s="165" t="s">
        <v>151</v>
      </c>
      <c r="E50" s="165" t="s">
        <v>112</v>
      </c>
      <c r="F50" s="166">
        <v>1</v>
      </c>
      <c r="G50" s="167">
        <v>0</v>
      </c>
      <c r="H50" s="167">
        <f t="shared" ref="H50:H55" si="2">PRODUCT(F50:G50)</f>
        <v>0</v>
      </c>
    </row>
    <row r="51" spans="1:8">
      <c r="A51" s="165">
        <v>31</v>
      </c>
      <c r="B51" s="165" t="s">
        <v>152</v>
      </c>
      <c r="C51" s="165" t="s">
        <v>153</v>
      </c>
      <c r="D51" s="165" t="s">
        <v>154</v>
      </c>
      <c r="E51" s="165" t="s">
        <v>119</v>
      </c>
      <c r="F51" s="166">
        <v>2</v>
      </c>
      <c r="G51" s="167">
        <v>0</v>
      </c>
      <c r="H51" s="167">
        <f t="shared" si="2"/>
        <v>0</v>
      </c>
    </row>
    <row r="52" spans="1:8">
      <c r="A52" s="165">
        <v>32</v>
      </c>
      <c r="B52" s="165" t="s">
        <v>152</v>
      </c>
      <c r="C52" s="165" t="s">
        <v>155</v>
      </c>
      <c r="D52" s="165" t="s">
        <v>156</v>
      </c>
      <c r="E52" s="165" t="s">
        <v>84</v>
      </c>
      <c r="F52" s="166">
        <v>3.5999999999999997E-2</v>
      </c>
      <c r="G52" s="167">
        <v>0</v>
      </c>
      <c r="H52" s="167">
        <f t="shared" si="2"/>
        <v>0</v>
      </c>
    </row>
    <row r="53" spans="1:8">
      <c r="A53" s="165">
        <v>27</v>
      </c>
      <c r="B53" s="165" t="s">
        <v>152</v>
      </c>
      <c r="C53" s="165" t="s">
        <v>157</v>
      </c>
      <c r="D53" s="165" t="s">
        <v>158</v>
      </c>
      <c r="E53" s="165" t="s">
        <v>119</v>
      </c>
      <c r="F53" s="166">
        <v>2</v>
      </c>
      <c r="G53" s="167">
        <v>0</v>
      </c>
      <c r="H53" s="167">
        <f t="shared" si="2"/>
        <v>0</v>
      </c>
    </row>
    <row r="54" spans="1:8">
      <c r="A54" s="165">
        <v>28</v>
      </c>
      <c r="B54" s="165" t="s">
        <v>152</v>
      </c>
      <c r="C54" s="165" t="s">
        <v>159</v>
      </c>
      <c r="D54" s="165" t="s">
        <v>160</v>
      </c>
      <c r="E54" s="165" t="s">
        <v>119</v>
      </c>
      <c r="F54" s="166">
        <v>2</v>
      </c>
      <c r="G54" s="167">
        <v>0</v>
      </c>
      <c r="H54" s="167">
        <f t="shared" si="2"/>
        <v>0</v>
      </c>
    </row>
    <row r="55" spans="1:8">
      <c r="A55" s="165">
        <v>29</v>
      </c>
      <c r="B55" s="165" t="s">
        <v>152</v>
      </c>
      <c r="C55" s="165" t="s">
        <v>161</v>
      </c>
      <c r="D55" s="165" t="s">
        <v>162</v>
      </c>
      <c r="E55" s="165" t="s">
        <v>119</v>
      </c>
      <c r="F55" s="166">
        <v>2</v>
      </c>
      <c r="G55" s="167">
        <v>0</v>
      </c>
      <c r="H55" s="167">
        <f t="shared" si="2"/>
        <v>0</v>
      </c>
    </row>
    <row r="56" spans="1:8">
      <c r="A56" s="165"/>
      <c r="B56" s="165"/>
      <c r="C56" s="165"/>
      <c r="D56" s="182" t="s">
        <v>163</v>
      </c>
      <c r="E56" s="165"/>
      <c r="F56" s="166"/>
      <c r="G56" s="167"/>
      <c r="H56" s="183">
        <f>SUM(H50:H55)</f>
        <v>0</v>
      </c>
    </row>
    <row r="57" spans="1:8">
      <c r="A57" s="165"/>
      <c r="B57" s="165"/>
      <c r="C57" s="165"/>
      <c r="D57" s="165"/>
      <c r="E57" s="165"/>
      <c r="F57" s="166"/>
      <c r="G57" s="167"/>
      <c r="H57" s="167"/>
    </row>
    <row r="58" spans="1:8">
      <c r="A58" s="165"/>
      <c r="B58" s="165"/>
      <c r="C58" s="165"/>
      <c r="D58" s="182" t="s">
        <v>164</v>
      </c>
      <c r="E58" s="165"/>
      <c r="F58" s="166"/>
      <c r="G58" s="167"/>
      <c r="H58" s="183"/>
    </row>
    <row r="59" spans="1:8">
      <c r="A59" s="165">
        <v>33</v>
      </c>
      <c r="B59" s="165" t="s">
        <v>167</v>
      </c>
      <c r="C59" s="165" t="s">
        <v>165</v>
      </c>
      <c r="D59" s="165" t="s">
        <v>166</v>
      </c>
      <c r="E59" s="165" t="s">
        <v>102</v>
      </c>
      <c r="F59" s="166">
        <v>88.049000000000007</v>
      </c>
      <c r="G59" s="167">
        <v>0</v>
      </c>
      <c r="H59" s="167">
        <f>PRODUCT(F59:G59)</f>
        <v>0</v>
      </c>
    </row>
    <row r="60" spans="1:8">
      <c r="A60" s="165">
        <v>34</v>
      </c>
      <c r="B60" s="165" t="s">
        <v>167</v>
      </c>
      <c r="C60" s="165" t="s">
        <v>168</v>
      </c>
      <c r="D60" s="165" t="s">
        <v>169</v>
      </c>
      <c r="E60" s="165" t="s">
        <v>102</v>
      </c>
      <c r="F60" s="166">
        <v>96.853999999999999</v>
      </c>
      <c r="G60" s="167">
        <v>0</v>
      </c>
      <c r="H60" s="167">
        <f>PRODUCT(F60:G60)</f>
        <v>0</v>
      </c>
    </row>
    <row r="61" spans="1:8">
      <c r="A61" s="165">
        <v>35</v>
      </c>
      <c r="B61" s="165" t="s">
        <v>167</v>
      </c>
      <c r="C61" s="165" t="s">
        <v>170</v>
      </c>
      <c r="D61" s="165" t="s">
        <v>171</v>
      </c>
      <c r="E61" s="165" t="s">
        <v>141</v>
      </c>
      <c r="F61" s="166">
        <v>2.2010000000000001</v>
      </c>
      <c r="G61" s="167">
        <v>0</v>
      </c>
      <c r="H61" s="167">
        <f>PRODUCT(F61:G61)</f>
        <v>0</v>
      </c>
    </row>
    <row r="62" spans="1:8">
      <c r="A62" s="165">
        <v>36</v>
      </c>
      <c r="B62" s="165" t="s">
        <v>167</v>
      </c>
      <c r="C62" s="165" t="s">
        <v>172</v>
      </c>
      <c r="D62" s="165" t="s">
        <v>173</v>
      </c>
      <c r="E62" s="165" t="s">
        <v>84</v>
      </c>
      <c r="F62" s="166">
        <v>1.458</v>
      </c>
      <c r="G62" s="167">
        <v>0</v>
      </c>
      <c r="H62" s="167">
        <f>PRODUCT(F62:G62)</f>
        <v>0</v>
      </c>
    </row>
    <row r="63" spans="1:8">
      <c r="A63" s="165"/>
      <c r="B63" s="165"/>
      <c r="C63" s="165"/>
      <c r="D63" s="182" t="s">
        <v>174</v>
      </c>
      <c r="E63" s="165"/>
      <c r="F63" s="166"/>
      <c r="G63" s="167"/>
      <c r="H63" s="183">
        <f>SUM(H59:H62)</f>
        <v>0</v>
      </c>
    </row>
    <row r="64" spans="1:8">
      <c r="A64" s="165"/>
      <c r="B64" s="165"/>
      <c r="C64" s="165"/>
      <c r="D64" s="165"/>
      <c r="E64" s="165"/>
      <c r="F64" s="166"/>
      <c r="G64" s="167"/>
      <c r="H64" s="167"/>
    </row>
    <row r="65" spans="1:8">
      <c r="A65" s="165"/>
      <c r="B65" s="165"/>
      <c r="C65" s="165"/>
      <c r="D65" s="182" t="s">
        <v>175</v>
      </c>
      <c r="E65" s="165"/>
      <c r="F65" s="166"/>
      <c r="G65" s="167"/>
      <c r="H65" s="183"/>
    </row>
    <row r="66" spans="1:8">
      <c r="A66" s="165">
        <v>37</v>
      </c>
      <c r="B66" s="165" t="s">
        <v>178</v>
      </c>
      <c r="C66" s="165" t="s">
        <v>176</v>
      </c>
      <c r="D66" s="165" t="s">
        <v>177</v>
      </c>
      <c r="E66" s="165" t="s">
        <v>112</v>
      </c>
      <c r="F66" s="166">
        <v>140.43</v>
      </c>
      <c r="G66" s="167">
        <v>0</v>
      </c>
      <c r="H66" s="167">
        <f>PRODUCT(F66:G66)</f>
        <v>0</v>
      </c>
    </row>
    <row r="67" spans="1:8">
      <c r="A67" s="165">
        <v>38</v>
      </c>
      <c r="B67" s="165" t="s">
        <v>178</v>
      </c>
      <c r="C67" s="165" t="s">
        <v>179</v>
      </c>
      <c r="D67" s="165" t="s">
        <v>180</v>
      </c>
      <c r="E67" s="165" t="s">
        <v>102</v>
      </c>
      <c r="F67" s="166">
        <v>4</v>
      </c>
      <c r="G67" s="167">
        <v>0</v>
      </c>
      <c r="H67" s="167">
        <f>PRODUCT(F67:G67)</f>
        <v>0</v>
      </c>
    </row>
    <row r="68" spans="1:8">
      <c r="A68" s="165"/>
      <c r="B68" s="165"/>
      <c r="C68" s="165"/>
      <c r="D68" s="182" t="s">
        <v>181</v>
      </c>
      <c r="E68" s="165"/>
      <c r="F68" s="166"/>
      <c r="G68" s="167"/>
      <c r="H68" s="183">
        <f>SUM(H66:H67)</f>
        <v>0</v>
      </c>
    </row>
    <row r="69" spans="1:8">
      <c r="A69" s="165"/>
      <c r="B69" s="165"/>
      <c r="C69" s="165"/>
      <c r="D69" s="165"/>
      <c r="E69" s="165"/>
      <c r="F69" s="166"/>
      <c r="G69" s="167"/>
      <c r="H69" s="167"/>
    </row>
    <row r="70" spans="1:8">
      <c r="A70" s="165"/>
      <c r="B70" s="165"/>
      <c r="C70" s="165"/>
      <c r="D70" s="184" t="s">
        <v>182</v>
      </c>
      <c r="E70" s="165"/>
      <c r="F70" s="166"/>
      <c r="G70" s="167"/>
      <c r="H70" s="185">
        <f>SUM(H68,H63,H56,H47,H39)</f>
        <v>0</v>
      </c>
    </row>
    <row r="71" spans="1:8">
      <c r="A71" s="165"/>
      <c r="B71" s="165"/>
      <c r="C71" s="165"/>
      <c r="D71" s="165"/>
      <c r="E71" s="165"/>
      <c r="F71" s="166"/>
      <c r="G71" s="167"/>
      <c r="H71" s="167"/>
    </row>
    <row r="72" spans="1:8">
      <c r="A72" s="165"/>
      <c r="B72" s="165"/>
      <c r="C72" s="165"/>
      <c r="D72" s="182" t="s">
        <v>183</v>
      </c>
      <c r="E72" s="165"/>
      <c r="F72" s="166"/>
      <c r="G72" s="167"/>
      <c r="H72" s="183"/>
    </row>
    <row r="73" spans="1:8">
      <c r="A73" s="165">
        <v>9</v>
      </c>
      <c r="B73" s="165" t="s">
        <v>187</v>
      </c>
      <c r="C73" s="165" t="s">
        <v>184</v>
      </c>
      <c r="D73" s="165" t="s">
        <v>185</v>
      </c>
      <c r="E73" s="165" t="s">
        <v>186</v>
      </c>
      <c r="F73" s="166">
        <v>1</v>
      </c>
      <c r="G73" s="167">
        <v>0</v>
      </c>
      <c r="H73" s="167">
        <f>PRODUCT(F73:G73)</f>
        <v>0</v>
      </c>
    </row>
    <row r="74" spans="1:8">
      <c r="A74" s="165"/>
      <c r="B74" s="165"/>
      <c r="C74" s="165"/>
      <c r="D74" s="182" t="s">
        <v>188</v>
      </c>
      <c r="E74" s="165"/>
      <c r="F74" s="166"/>
      <c r="G74" s="167"/>
      <c r="H74" s="183">
        <f>SUM(H73)</f>
        <v>0</v>
      </c>
    </row>
    <row r="75" spans="1:8">
      <c r="A75" s="165"/>
      <c r="B75" s="165"/>
      <c r="C75" s="165"/>
      <c r="D75" s="165"/>
      <c r="E75" s="165"/>
      <c r="F75" s="166"/>
      <c r="G75" s="167"/>
      <c r="H75" s="167"/>
    </row>
    <row r="76" spans="1:8">
      <c r="A76" s="165"/>
      <c r="B76" s="165"/>
      <c r="C76" s="165"/>
      <c r="D76" s="184" t="s">
        <v>189</v>
      </c>
      <c r="E76" s="165"/>
      <c r="F76" s="166"/>
      <c r="G76" s="167"/>
      <c r="H76" s="185">
        <f>SUM(H74)</f>
        <v>0</v>
      </c>
    </row>
    <row r="77" spans="1:8">
      <c r="A77" s="165"/>
      <c r="B77" s="165"/>
      <c r="C77" s="165"/>
      <c r="D77" s="165"/>
      <c r="E77" s="165"/>
      <c r="F77" s="166"/>
      <c r="G77" s="167"/>
      <c r="H77" s="167"/>
    </row>
    <row r="78" spans="1:8">
      <c r="A78" s="165"/>
      <c r="B78" s="165"/>
      <c r="C78" s="165"/>
      <c r="D78" s="182"/>
      <c r="E78" s="165"/>
      <c r="F78" s="166"/>
      <c r="G78" s="167"/>
      <c r="H78" s="183"/>
    </row>
    <row r="79" spans="1:8">
      <c r="A79" s="165"/>
      <c r="B79" s="165"/>
      <c r="C79" s="165"/>
      <c r="D79" s="186" t="s">
        <v>190</v>
      </c>
      <c r="E79" s="165"/>
      <c r="F79" s="166"/>
      <c r="G79" s="167"/>
      <c r="H79" s="187">
        <f>SUM(H76,H70,H24)</f>
        <v>0</v>
      </c>
    </row>
  </sheetData>
  <phoneticPr fontId="4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5"/>
  <sheetViews>
    <sheetView workbookViewId="0">
      <selection activeCell="E5" sqref="E5"/>
    </sheetView>
  </sheetViews>
  <sheetFormatPr defaultRowHeight="12.75"/>
  <cols>
    <col min="1" max="1" width="2.28515625" style="212" customWidth="1"/>
    <col min="2" max="2" width="2.7109375" style="212" customWidth="1"/>
    <col min="3" max="3" width="2.5703125" style="212" customWidth="1"/>
    <col min="4" max="4" width="7.5703125" style="212" customWidth="1"/>
    <col min="5" max="5" width="15.85546875" style="212" customWidth="1"/>
    <col min="6" max="6" width="0.85546875" style="212" customWidth="1"/>
    <col min="7" max="7" width="2.140625" style="212" customWidth="1"/>
    <col min="8" max="8" width="2.85546875" style="212" customWidth="1"/>
    <col min="9" max="9" width="11" style="212" customWidth="1"/>
    <col min="10" max="10" width="14.140625" style="212" customWidth="1"/>
    <col min="11" max="11" width="0.7109375" style="212" customWidth="1"/>
    <col min="12" max="12" width="2.42578125" style="212" customWidth="1"/>
    <col min="13" max="13" width="4.7109375" style="212" customWidth="1"/>
    <col min="14" max="14" width="12.85546875" style="212" customWidth="1"/>
    <col min="15" max="15" width="6" style="212" customWidth="1"/>
    <col min="16" max="16" width="16.28515625" style="212" customWidth="1"/>
    <col min="17" max="17" width="1.5703125" style="212" customWidth="1"/>
    <col min="18" max="16384" width="9.140625" style="212"/>
  </cols>
  <sheetData>
    <row r="1" spans="1:17" ht="53.25" customHeight="1" thickBot="1">
      <c r="A1" s="338"/>
      <c r="B1" s="336"/>
      <c r="C1" s="336"/>
      <c r="D1" s="336"/>
      <c r="E1" s="336"/>
      <c r="F1" s="337" t="s">
        <v>3</v>
      </c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5"/>
    </row>
    <row r="2" spans="1:17" ht="16.5" customHeight="1">
      <c r="A2" s="334"/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2"/>
    </row>
    <row r="3" spans="1:17" ht="16.5" customHeight="1">
      <c r="A3" s="328"/>
      <c r="B3" s="327" t="s">
        <v>4</v>
      </c>
      <c r="C3" s="327"/>
      <c r="D3" s="327"/>
      <c r="E3" s="14" t="s">
        <v>191</v>
      </c>
      <c r="F3" s="15"/>
      <c r="G3" s="15"/>
      <c r="H3" s="15"/>
      <c r="I3" s="15"/>
      <c r="J3" s="16"/>
      <c r="K3" s="13"/>
      <c r="L3" s="17"/>
      <c r="M3" s="17"/>
      <c r="N3" s="13" t="s">
        <v>5</v>
      </c>
      <c r="O3" s="18" t="s">
        <v>6</v>
      </c>
      <c r="P3" s="19"/>
      <c r="Q3" s="326"/>
    </row>
    <row r="4" spans="1:17" ht="16.5" customHeight="1">
      <c r="A4" s="328"/>
      <c r="B4" s="327" t="s">
        <v>7</v>
      </c>
      <c r="C4" s="327"/>
      <c r="D4" s="327"/>
      <c r="E4" s="21" t="s">
        <v>239</v>
      </c>
      <c r="F4" s="22"/>
      <c r="G4" s="22"/>
      <c r="H4" s="22"/>
      <c r="I4" s="22"/>
      <c r="J4" s="23"/>
      <c r="K4" s="13"/>
      <c r="L4" s="17"/>
      <c r="M4" s="17"/>
      <c r="N4" s="13" t="s">
        <v>8</v>
      </c>
      <c r="O4" s="24" t="s">
        <v>6</v>
      </c>
      <c r="P4" s="25"/>
      <c r="Q4" s="326"/>
    </row>
    <row r="5" spans="1:17" ht="16.5" customHeight="1">
      <c r="A5" s="328"/>
      <c r="B5" s="327" t="s">
        <v>9</v>
      </c>
      <c r="C5" s="327"/>
      <c r="D5" s="327"/>
      <c r="E5" s="26" t="s">
        <v>6</v>
      </c>
      <c r="F5" s="27"/>
      <c r="G5" s="27"/>
      <c r="H5" s="27"/>
      <c r="I5" s="27"/>
      <c r="J5" s="28"/>
      <c r="K5" s="13"/>
      <c r="L5" s="17"/>
      <c r="M5" s="17"/>
      <c r="N5" s="13" t="s">
        <v>10</v>
      </c>
      <c r="O5" s="29" t="s">
        <v>193</v>
      </c>
      <c r="P5" s="30"/>
      <c r="Q5" s="326"/>
    </row>
    <row r="6" spans="1:17" ht="16.5" customHeight="1">
      <c r="A6" s="331"/>
      <c r="B6" s="330"/>
      <c r="C6" s="330"/>
      <c r="D6" s="330"/>
      <c r="E6" s="32"/>
      <c r="F6" s="32"/>
      <c r="G6" s="32"/>
      <c r="H6" s="32"/>
      <c r="I6" s="32"/>
      <c r="J6" s="33"/>
      <c r="K6" s="32"/>
      <c r="L6" s="32"/>
      <c r="M6" s="32"/>
      <c r="N6" s="32" t="s">
        <v>11</v>
      </c>
      <c r="O6" s="32" t="s">
        <v>80</v>
      </c>
      <c r="P6" s="32"/>
      <c r="Q6" s="329"/>
    </row>
    <row r="7" spans="1:17" ht="16.5" customHeight="1">
      <c r="A7" s="328" t="s">
        <v>12</v>
      </c>
      <c r="B7" s="327" t="s">
        <v>13</v>
      </c>
      <c r="C7" s="327"/>
      <c r="D7" s="327"/>
      <c r="E7" s="35" t="s">
        <v>194</v>
      </c>
      <c r="F7" s="36"/>
      <c r="G7" s="36"/>
      <c r="H7" s="36"/>
      <c r="I7" s="36"/>
      <c r="J7" s="37"/>
      <c r="K7" s="13"/>
      <c r="L7" s="38"/>
      <c r="M7" s="39"/>
      <c r="N7" s="40" t="s">
        <v>6</v>
      </c>
      <c r="O7" s="41" t="s">
        <v>6</v>
      </c>
      <c r="P7" s="42"/>
      <c r="Q7" s="326"/>
    </row>
    <row r="8" spans="1:17" ht="16.5" customHeight="1">
      <c r="A8" s="328"/>
      <c r="B8" s="327" t="s">
        <v>14</v>
      </c>
      <c r="C8" s="327"/>
      <c r="D8" s="327"/>
      <c r="E8" s="24" t="s">
        <v>195</v>
      </c>
      <c r="F8" s="43"/>
      <c r="G8" s="43"/>
      <c r="H8" s="43"/>
      <c r="I8" s="43"/>
      <c r="J8" s="44"/>
      <c r="K8" s="13"/>
      <c r="L8" s="38"/>
      <c r="M8" s="39"/>
      <c r="N8" s="40"/>
      <c r="O8" s="45" t="s">
        <v>6</v>
      </c>
      <c r="P8" s="42"/>
      <c r="Q8" s="326"/>
    </row>
    <row r="9" spans="1:17" ht="16.5" customHeight="1">
      <c r="A9" s="328"/>
      <c r="B9" s="327" t="s">
        <v>15</v>
      </c>
      <c r="C9" s="327"/>
      <c r="D9" s="327"/>
      <c r="E9" s="29"/>
      <c r="F9" s="46"/>
      <c r="G9" s="46"/>
      <c r="H9" s="46"/>
      <c r="I9" s="46"/>
      <c r="J9" s="47"/>
      <c r="K9" s="13"/>
      <c r="L9" s="38"/>
      <c r="M9" s="39"/>
      <c r="N9" s="40"/>
      <c r="O9" s="45"/>
      <c r="P9" s="42"/>
      <c r="Q9" s="326"/>
    </row>
    <row r="10" spans="1:17" ht="16.5" customHeight="1">
      <c r="A10" s="331"/>
      <c r="B10" s="330"/>
      <c r="C10" s="330"/>
      <c r="D10" s="330"/>
      <c r="E10" s="32" t="s">
        <v>16</v>
      </c>
      <c r="F10" s="32"/>
      <c r="G10" s="48" t="s">
        <v>17</v>
      </c>
      <c r="H10" s="48"/>
      <c r="I10" s="48"/>
      <c r="J10" s="32"/>
      <c r="K10" s="32"/>
      <c r="L10" s="49"/>
      <c r="M10" s="32"/>
      <c r="N10" s="32" t="s">
        <v>18</v>
      </c>
      <c r="O10" s="32"/>
      <c r="P10" s="32" t="s">
        <v>19</v>
      </c>
      <c r="Q10" s="329"/>
    </row>
    <row r="11" spans="1:17" ht="16.5" customHeight="1">
      <c r="A11" s="328"/>
      <c r="B11" s="327"/>
      <c r="C11" s="327"/>
      <c r="D11" s="327"/>
      <c r="E11" s="50"/>
      <c r="F11" s="13"/>
      <c r="G11" s="45"/>
      <c r="H11" s="51"/>
      <c r="I11" s="42" t="s">
        <v>20</v>
      </c>
      <c r="J11" s="13"/>
      <c r="K11" s="13"/>
      <c r="L11" s="17"/>
      <c r="M11" s="38"/>
      <c r="N11" s="52">
        <v>41645</v>
      </c>
      <c r="O11" s="13"/>
      <c r="P11" s="53"/>
      <c r="Q11" s="326"/>
    </row>
    <row r="12" spans="1:17" ht="18" customHeight="1" thickBot="1">
      <c r="A12" s="325"/>
      <c r="B12" s="324"/>
      <c r="C12" s="324"/>
      <c r="D12" s="324"/>
      <c r="E12" s="324"/>
      <c r="F12" s="324"/>
      <c r="G12" s="324"/>
      <c r="H12" s="324"/>
      <c r="I12" s="324"/>
      <c r="J12" s="324"/>
      <c r="K12" s="324"/>
      <c r="L12" s="324"/>
      <c r="M12" s="324"/>
      <c r="N12" s="324"/>
      <c r="O12" s="324"/>
      <c r="P12" s="324"/>
      <c r="Q12" s="323"/>
    </row>
    <row r="13" spans="1:17" ht="23.1" customHeight="1">
      <c r="A13" s="275"/>
      <c r="B13" s="322"/>
      <c r="C13" s="322"/>
      <c r="D13" s="322"/>
      <c r="E13" s="322" t="s">
        <v>21</v>
      </c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1"/>
    </row>
    <row r="14" spans="1:17" ht="23.1" customHeight="1">
      <c r="A14" s="320"/>
      <c r="B14" s="313"/>
      <c r="C14" s="313"/>
      <c r="D14" s="313"/>
      <c r="E14" s="319" t="s">
        <v>6</v>
      </c>
      <c r="F14" s="313"/>
      <c r="G14" s="314"/>
      <c r="H14" s="313"/>
      <c r="I14" s="313"/>
      <c r="J14" s="319" t="s">
        <v>6</v>
      </c>
      <c r="K14" s="315"/>
      <c r="L14" s="314"/>
      <c r="M14" s="313"/>
      <c r="N14" s="313"/>
      <c r="O14" s="319" t="s">
        <v>6</v>
      </c>
      <c r="P14" s="319"/>
      <c r="Q14" s="312"/>
    </row>
    <row r="15" spans="1:17" ht="23.1" customHeight="1">
      <c r="A15" s="318"/>
      <c r="B15" s="317" t="s">
        <v>22</v>
      </c>
      <c r="C15" s="317"/>
      <c r="D15" s="316"/>
      <c r="E15" s="314" t="s">
        <v>23</v>
      </c>
      <c r="F15" s="315"/>
      <c r="G15" s="314"/>
      <c r="H15" s="313" t="s">
        <v>22</v>
      </c>
      <c r="I15" s="315"/>
      <c r="J15" s="314" t="s">
        <v>23</v>
      </c>
      <c r="K15" s="315"/>
      <c r="L15" s="314"/>
      <c r="M15" s="313" t="s">
        <v>22</v>
      </c>
      <c r="N15" s="313"/>
      <c r="O15" s="314" t="s">
        <v>23</v>
      </c>
      <c r="P15" s="313"/>
      <c r="Q15" s="312"/>
    </row>
    <row r="16" spans="1:17" ht="23.1" customHeight="1" thickBot="1">
      <c r="A16" s="311"/>
      <c r="B16" s="308"/>
      <c r="C16" s="308"/>
      <c r="D16" s="310">
        <v>0</v>
      </c>
      <c r="E16" s="214">
        <v>0</v>
      </c>
      <c r="F16" s="309"/>
      <c r="G16" s="306"/>
      <c r="H16" s="308"/>
      <c r="I16" s="310">
        <v>0</v>
      </c>
      <c r="J16" s="214">
        <v>0</v>
      </c>
      <c r="K16" s="309"/>
      <c r="L16" s="306"/>
      <c r="M16" s="308"/>
      <c r="N16" s="307">
        <v>0</v>
      </c>
      <c r="O16" s="306"/>
      <c r="P16" s="305">
        <v>0</v>
      </c>
      <c r="Q16" s="213"/>
    </row>
    <row r="17" spans="1:17" ht="25.5" customHeight="1" thickBot="1">
      <c r="A17" s="304"/>
      <c r="B17" s="301"/>
      <c r="C17" s="301"/>
      <c r="D17" s="301"/>
      <c r="E17" s="301" t="s">
        <v>24</v>
      </c>
      <c r="F17" s="301"/>
      <c r="G17" s="301"/>
      <c r="H17" s="303"/>
      <c r="I17" s="302" t="s">
        <v>1</v>
      </c>
      <c r="J17" s="301"/>
      <c r="K17" s="301"/>
      <c r="L17" s="301"/>
      <c r="M17" s="301"/>
      <c r="N17" s="301"/>
      <c r="O17" s="301"/>
      <c r="P17" s="301"/>
      <c r="Q17" s="300"/>
    </row>
    <row r="18" spans="1:17" ht="25.5" customHeight="1">
      <c r="A18" s="242" t="s">
        <v>2</v>
      </c>
      <c r="B18" s="299"/>
      <c r="C18" s="240" t="s">
        <v>25</v>
      </c>
      <c r="D18" s="239"/>
      <c r="E18" s="239"/>
      <c r="F18" s="238"/>
      <c r="G18" s="242" t="s">
        <v>26</v>
      </c>
      <c r="H18" s="298"/>
      <c r="I18" s="240" t="s">
        <v>27</v>
      </c>
      <c r="J18" s="239"/>
      <c r="K18" s="238"/>
      <c r="L18" s="242" t="s">
        <v>28</v>
      </c>
      <c r="M18" s="297"/>
      <c r="N18" s="240" t="s">
        <v>29</v>
      </c>
      <c r="O18" s="239"/>
      <c r="P18" s="239"/>
      <c r="Q18" s="238"/>
    </row>
    <row r="19" spans="1:17" ht="23.1" customHeight="1">
      <c r="A19" s="227">
        <v>1</v>
      </c>
      <c r="B19" s="292" t="s">
        <v>30</v>
      </c>
      <c r="C19" s="291"/>
      <c r="D19" s="284" t="s">
        <v>31</v>
      </c>
      <c r="E19" s="290">
        <v>0</v>
      </c>
      <c r="F19" s="289"/>
      <c r="G19" s="227">
        <v>8</v>
      </c>
      <c r="H19" s="226" t="s">
        <v>32</v>
      </c>
      <c r="I19" s="280"/>
      <c r="J19" s="224">
        <v>0</v>
      </c>
      <c r="K19" s="223"/>
      <c r="L19" s="227">
        <v>13</v>
      </c>
      <c r="M19" s="288" t="s">
        <v>33</v>
      </c>
      <c r="N19" s="280"/>
      <c r="O19" s="287">
        <v>0</v>
      </c>
      <c r="P19" s="224">
        <f>PRODUCT(E25,O19)</f>
        <v>0</v>
      </c>
      <c r="Q19" s="223"/>
    </row>
    <row r="20" spans="1:17" ht="23.1" customHeight="1">
      <c r="A20" s="227">
        <v>2</v>
      </c>
      <c r="B20" s="286"/>
      <c r="C20" s="285"/>
      <c r="D20" s="284" t="s">
        <v>34</v>
      </c>
      <c r="E20" s="296">
        <f ca="1">'ROZPOČET OBJEKTU 0005'!$H$24</f>
        <v>0</v>
      </c>
      <c r="F20" s="294"/>
      <c r="G20" s="227">
        <v>9</v>
      </c>
      <c r="H20" s="226" t="s">
        <v>35</v>
      </c>
      <c r="I20" s="280"/>
      <c r="J20" s="224">
        <v>0</v>
      </c>
      <c r="K20" s="223"/>
      <c r="L20" s="227">
        <v>14</v>
      </c>
      <c r="M20" s="288" t="s">
        <v>36</v>
      </c>
      <c r="N20" s="280"/>
      <c r="O20" s="287">
        <v>0</v>
      </c>
      <c r="P20" s="224">
        <f>PRODUCT(E25,O20)</f>
        <v>0</v>
      </c>
      <c r="Q20" s="223"/>
    </row>
    <row r="21" spans="1:17" ht="23.1" customHeight="1">
      <c r="A21" s="227">
        <v>3</v>
      </c>
      <c r="B21" s="292" t="s">
        <v>37</v>
      </c>
      <c r="C21" s="291"/>
      <c r="D21" s="284" t="s">
        <v>31</v>
      </c>
      <c r="E21" s="290">
        <v>0</v>
      </c>
      <c r="F21" s="289"/>
      <c r="G21" s="227">
        <v>10</v>
      </c>
      <c r="H21" s="226" t="s">
        <v>38</v>
      </c>
      <c r="I21" s="280"/>
      <c r="J21" s="224">
        <v>0</v>
      </c>
      <c r="K21" s="223"/>
      <c r="L21" s="227">
        <v>15</v>
      </c>
      <c r="M21" s="288" t="s">
        <v>39</v>
      </c>
      <c r="N21" s="280"/>
      <c r="O21" s="287">
        <v>0</v>
      </c>
      <c r="P21" s="224">
        <f>PRODUCT(E25,O21)</f>
        <v>0</v>
      </c>
      <c r="Q21" s="223"/>
    </row>
    <row r="22" spans="1:17" ht="23.1" customHeight="1">
      <c r="A22" s="227">
        <v>4</v>
      </c>
      <c r="B22" s="286"/>
      <c r="C22" s="285"/>
      <c r="D22" s="284" t="s">
        <v>34</v>
      </c>
      <c r="E22" s="295">
        <f ca="1">'ROZPOČET OBJEKTU 0005'!$H$77</f>
        <v>0</v>
      </c>
      <c r="F22" s="294"/>
      <c r="G22" s="227">
        <v>11</v>
      </c>
      <c r="H22" s="288" t="s">
        <v>6</v>
      </c>
      <c r="I22" s="293"/>
      <c r="J22" s="224">
        <v>0</v>
      </c>
      <c r="K22" s="223"/>
      <c r="L22" s="227">
        <v>16</v>
      </c>
      <c r="M22" s="288" t="s">
        <v>40</v>
      </c>
      <c r="N22" s="280"/>
      <c r="O22" s="287">
        <v>0</v>
      </c>
      <c r="P22" s="224">
        <f>PRODUCT(E25,O22)</f>
        <v>0</v>
      </c>
      <c r="Q22" s="223"/>
    </row>
    <row r="23" spans="1:17" ht="23.1" customHeight="1">
      <c r="A23" s="227">
        <v>5</v>
      </c>
      <c r="B23" s="292" t="s">
        <v>41</v>
      </c>
      <c r="C23" s="291"/>
      <c r="D23" s="284" t="s">
        <v>31</v>
      </c>
      <c r="E23" s="290">
        <v>0</v>
      </c>
      <c r="F23" s="289"/>
      <c r="G23" s="281"/>
      <c r="H23" s="225"/>
      <c r="I23" s="280"/>
      <c r="J23" s="224"/>
      <c r="K23" s="223"/>
      <c r="L23" s="227">
        <v>17</v>
      </c>
      <c r="M23" s="288" t="s">
        <v>42</v>
      </c>
      <c r="N23" s="225"/>
      <c r="O23" s="287">
        <v>0</v>
      </c>
      <c r="P23" s="224">
        <f>PRODUCT(E25,O23)</f>
        <v>0</v>
      </c>
      <c r="Q23" s="223"/>
    </row>
    <row r="24" spans="1:17" ht="23.1" customHeight="1" thickBot="1">
      <c r="A24" s="227">
        <v>6</v>
      </c>
      <c r="B24" s="286"/>
      <c r="C24" s="285"/>
      <c r="D24" s="284" t="s">
        <v>34</v>
      </c>
      <c r="E24" s="283"/>
      <c r="F24" s="282"/>
      <c r="G24" s="281"/>
      <c r="H24" s="225"/>
      <c r="I24" s="280"/>
      <c r="J24" s="224"/>
      <c r="K24" s="223"/>
      <c r="L24" s="227">
        <v>18</v>
      </c>
      <c r="M24" s="226" t="s">
        <v>43</v>
      </c>
      <c r="N24" s="225"/>
      <c r="O24" s="225"/>
      <c r="P24" s="224">
        <v>0</v>
      </c>
      <c r="Q24" s="223"/>
    </row>
    <row r="25" spans="1:17" ht="23.1" customHeight="1" thickBot="1">
      <c r="A25" s="227">
        <v>7</v>
      </c>
      <c r="B25" s="278" t="s">
        <v>44</v>
      </c>
      <c r="C25" s="225"/>
      <c r="D25" s="280"/>
      <c r="E25" s="277">
        <f>SUM(E19:E24)</f>
        <v>0</v>
      </c>
      <c r="F25" s="276"/>
      <c r="G25" s="227">
        <v>12</v>
      </c>
      <c r="H25" s="278" t="s">
        <v>45</v>
      </c>
      <c r="I25" s="280"/>
      <c r="J25" s="279">
        <v>0</v>
      </c>
      <c r="K25" s="276"/>
      <c r="L25" s="227">
        <v>19</v>
      </c>
      <c r="M25" s="278" t="s">
        <v>46</v>
      </c>
      <c r="N25" s="225"/>
      <c r="O25" s="225"/>
      <c r="P25" s="277">
        <f>SUM(P19:P24)</f>
        <v>0</v>
      </c>
      <c r="Q25" s="276"/>
    </row>
    <row r="26" spans="1:17" ht="23.1" customHeight="1" thickBot="1">
      <c r="A26" s="217">
        <v>20</v>
      </c>
      <c r="B26" s="216" t="s">
        <v>47</v>
      </c>
      <c r="C26" s="215"/>
      <c r="D26" s="248"/>
      <c r="E26" s="214">
        <v>0</v>
      </c>
      <c r="F26" s="213"/>
      <c r="G26" s="217">
        <v>21</v>
      </c>
      <c r="H26" s="216" t="s">
        <v>48</v>
      </c>
      <c r="I26" s="248"/>
      <c r="J26" s="214">
        <v>0</v>
      </c>
      <c r="K26" s="213"/>
      <c r="L26" s="217">
        <v>22</v>
      </c>
      <c r="M26" s="216" t="s">
        <v>49</v>
      </c>
      <c r="N26" s="215"/>
      <c r="O26" s="215"/>
      <c r="P26" s="214">
        <v>0</v>
      </c>
      <c r="Q26" s="213"/>
    </row>
    <row r="27" spans="1:17" ht="24.75" customHeight="1" thickBot="1">
      <c r="A27" s="275" t="s">
        <v>14</v>
      </c>
      <c r="B27" s="272"/>
      <c r="C27" s="272"/>
      <c r="D27" s="272"/>
      <c r="E27" s="271"/>
      <c r="F27" s="274"/>
      <c r="G27" s="273"/>
      <c r="H27" s="271"/>
      <c r="I27" s="272"/>
      <c r="J27" s="271"/>
      <c r="K27" s="270"/>
      <c r="L27" s="242" t="s">
        <v>50</v>
      </c>
      <c r="M27" s="241"/>
      <c r="N27" s="240" t="s">
        <v>51</v>
      </c>
      <c r="O27" s="239"/>
      <c r="P27" s="239"/>
      <c r="Q27" s="238"/>
    </row>
    <row r="28" spans="1:17" ht="23.1" customHeight="1" thickBot="1">
      <c r="A28" s="232"/>
      <c r="B28" s="229"/>
      <c r="C28" s="229"/>
      <c r="D28" s="229"/>
      <c r="E28" s="229"/>
      <c r="F28" s="231"/>
      <c r="G28" s="230"/>
      <c r="H28" s="229"/>
      <c r="I28" s="229"/>
      <c r="J28" s="251"/>
      <c r="K28" s="269"/>
      <c r="L28" s="227">
        <v>23</v>
      </c>
      <c r="M28" s="226" t="s">
        <v>52</v>
      </c>
      <c r="N28" s="268"/>
      <c r="O28" s="225"/>
      <c r="P28" s="247">
        <f>SUM(P26,P25,J26,J25,E26,E25)</f>
        <v>0</v>
      </c>
      <c r="Q28" s="267"/>
    </row>
    <row r="29" spans="1:17" ht="23.1" customHeight="1">
      <c r="A29" s="266" t="s">
        <v>53</v>
      </c>
      <c r="B29" s="263"/>
      <c r="C29" s="263"/>
      <c r="D29" s="263"/>
      <c r="E29" s="262"/>
      <c r="F29" s="265"/>
      <c r="G29" s="264" t="s">
        <v>54</v>
      </c>
      <c r="H29" s="263"/>
      <c r="I29" s="263"/>
      <c r="J29" s="262"/>
      <c r="K29" s="261"/>
      <c r="L29" s="227">
        <v>24</v>
      </c>
      <c r="M29" s="258">
        <v>0.15</v>
      </c>
      <c r="N29" s="257">
        <f>$P$28</f>
        <v>0</v>
      </c>
      <c r="O29" s="256" t="s">
        <v>55</v>
      </c>
      <c r="P29" s="255">
        <f>PRODUCT(N29*0.15)</f>
        <v>0</v>
      </c>
      <c r="Q29" s="254"/>
    </row>
    <row r="30" spans="1:17" ht="23.1" customHeight="1" thickBot="1">
      <c r="A30" s="260" t="s">
        <v>13</v>
      </c>
      <c r="B30" s="229"/>
      <c r="C30" s="229"/>
      <c r="D30" s="229"/>
      <c r="E30" s="229"/>
      <c r="F30" s="231"/>
      <c r="G30" s="259"/>
      <c r="H30" s="229"/>
      <c r="I30" s="229"/>
      <c r="J30" s="229"/>
      <c r="K30" s="243"/>
      <c r="L30" s="227">
        <v>25</v>
      </c>
      <c r="M30" s="258">
        <v>0.21</v>
      </c>
      <c r="N30" s="257">
        <f>$P$28</f>
        <v>0</v>
      </c>
      <c r="O30" s="256" t="s">
        <v>55</v>
      </c>
      <c r="P30" s="255">
        <f>PRODUCT(N30*0.21)</f>
        <v>0</v>
      </c>
      <c r="Q30" s="254"/>
    </row>
    <row r="31" spans="1:17" ht="23.1" customHeight="1" thickTop="1" thickBot="1">
      <c r="A31" s="253"/>
      <c r="B31" s="229"/>
      <c r="C31" s="229"/>
      <c r="D31" s="229"/>
      <c r="E31" s="252"/>
      <c r="F31" s="231"/>
      <c r="G31" s="252"/>
      <c r="H31" s="229"/>
      <c r="I31" s="229"/>
      <c r="J31" s="251"/>
      <c r="K31" s="243"/>
      <c r="L31" s="217">
        <v>26</v>
      </c>
      <c r="M31" s="250" t="s">
        <v>56</v>
      </c>
      <c r="N31" s="249"/>
      <c r="O31" s="248"/>
      <c r="P31" s="247">
        <f>SUM(P28:P30)</f>
        <v>0</v>
      </c>
      <c r="Q31" s="246"/>
    </row>
    <row r="32" spans="1:17" ht="26.25" customHeight="1">
      <c r="A32" s="245" t="s">
        <v>53</v>
      </c>
      <c r="B32" s="229"/>
      <c r="C32" s="229"/>
      <c r="D32" s="229"/>
      <c r="E32" s="229"/>
      <c r="F32" s="231"/>
      <c r="G32" s="244" t="s">
        <v>54</v>
      </c>
      <c r="H32" s="229"/>
      <c r="I32" s="229"/>
      <c r="J32" s="229"/>
      <c r="K32" s="243"/>
      <c r="L32" s="242" t="s">
        <v>57</v>
      </c>
      <c r="M32" s="241"/>
      <c r="N32" s="240" t="s">
        <v>58</v>
      </c>
      <c r="O32" s="239"/>
      <c r="P32" s="239"/>
      <c r="Q32" s="238"/>
    </row>
    <row r="33" spans="1:17" ht="23.1" customHeight="1">
      <c r="A33" s="237" t="s">
        <v>15</v>
      </c>
      <c r="B33" s="234"/>
      <c r="C33" s="234"/>
      <c r="D33" s="234"/>
      <c r="E33" s="234"/>
      <c r="F33" s="236"/>
      <c r="G33" s="235"/>
      <c r="H33" s="234"/>
      <c r="I33" s="234"/>
      <c r="J33" s="234"/>
      <c r="K33" s="233"/>
      <c r="L33" s="227">
        <v>27</v>
      </c>
      <c r="M33" s="226" t="s">
        <v>59</v>
      </c>
      <c r="N33" s="225"/>
      <c r="O33" s="225"/>
      <c r="P33" s="224">
        <v>0</v>
      </c>
      <c r="Q33" s="223"/>
    </row>
    <row r="34" spans="1:17" ht="23.1" customHeight="1">
      <c r="A34" s="232"/>
      <c r="B34" s="229"/>
      <c r="C34" s="229"/>
      <c r="D34" s="229"/>
      <c r="E34" s="229"/>
      <c r="F34" s="231"/>
      <c r="G34" s="230"/>
      <c r="H34" s="229"/>
      <c r="I34" s="229"/>
      <c r="J34" s="229"/>
      <c r="K34" s="228"/>
      <c r="L34" s="227">
        <v>28</v>
      </c>
      <c r="M34" s="226" t="s">
        <v>60</v>
      </c>
      <c r="N34" s="225"/>
      <c r="O34" s="225"/>
      <c r="P34" s="224">
        <v>0</v>
      </c>
      <c r="Q34" s="223"/>
    </row>
    <row r="35" spans="1:17" ht="23.1" customHeight="1" thickBot="1">
      <c r="A35" s="222" t="s">
        <v>53</v>
      </c>
      <c r="B35" s="219"/>
      <c r="C35" s="219"/>
      <c r="D35" s="219"/>
      <c r="E35" s="219"/>
      <c r="F35" s="221"/>
      <c r="G35" s="220" t="s">
        <v>54</v>
      </c>
      <c r="H35" s="219"/>
      <c r="I35" s="219"/>
      <c r="J35" s="219"/>
      <c r="K35" s="218"/>
      <c r="L35" s="217">
        <v>29</v>
      </c>
      <c r="M35" s="216" t="s">
        <v>61</v>
      </c>
      <c r="N35" s="215"/>
      <c r="O35" s="215"/>
      <c r="P35" s="214">
        <v>0</v>
      </c>
      <c r="Q35" s="213"/>
    </row>
  </sheetData>
  <phoneticPr fontId="4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80"/>
  <sheetViews>
    <sheetView workbookViewId="0">
      <pane ySplit="8" topLeftCell="A9" activePane="bottomLeft" state="frozen"/>
      <selection pane="bottomLeft" activeCell="J1" sqref="J1:J65536"/>
    </sheetView>
  </sheetViews>
  <sheetFormatPr defaultRowHeight="12.75"/>
  <cols>
    <col min="1" max="2" width="3.7109375" style="1" customWidth="1"/>
    <col min="3" max="3" width="9.7109375" style="1" customWidth="1"/>
    <col min="4" max="4" width="45.7109375" style="1" customWidth="1"/>
    <col min="5" max="5" width="5" style="1" customWidth="1"/>
    <col min="6" max="6" width="11.7109375" style="2" customWidth="1"/>
    <col min="7" max="7" width="10.7109375" style="3" customWidth="1"/>
    <col min="8" max="8" width="11.7109375" style="3" customWidth="1"/>
  </cols>
  <sheetData>
    <row r="1" spans="1:8" ht="18">
      <c r="A1" s="349" t="s">
        <v>62</v>
      </c>
      <c r="B1" s="345"/>
      <c r="C1" s="345"/>
      <c r="D1" s="345"/>
      <c r="E1" s="345"/>
      <c r="F1" s="345"/>
      <c r="G1" s="345"/>
      <c r="H1" s="345"/>
    </row>
    <row r="2" spans="1:8" ht="15">
      <c r="A2" s="155" t="s">
        <v>63</v>
      </c>
      <c r="B2" s="345"/>
      <c r="C2" s="345"/>
      <c r="D2" s="156" t="str">
        <f ca="1">'KRYCÍ LIST OBJEKTU 0005'!E3</f>
        <v>ZÁKLADNÍ ŠKOLA R.FRIMLA ČP.816, TRUTNOV</v>
      </c>
      <c r="E2" s="345"/>
      <c r="F2" s="345" t="s">
        <v>64</v>
      </c>
      <c r="G2" s="345" t="str">
        <f ca="1">'KRYCÍ LIST OBJEKTU 0005'!$O$3</f>
        <v/>
      </c>
      <c r="H2" s="345"/>
    </row>
    <row r="3" spans="1:8">
      <c r="A3" s="348" t="s">
        <v>65</v>
      </c>
      <c r="B3" s="345"/>
      <c r="C3" s="345"/>
      <c r="D3" s="156" t="str">
        <f ca="1">'KRYCÍ LIST OBJEKTU 0005'!E4</f>
        <v>2.ETAPA - OPRAVA STŘEŠNÍHO PLÁŠTĚ SO.05</v>
      </c>
      <c r="E3" s="345"/>
      <c r="F3" s="345" t="s">
        <v>66</v>
      </c>
      <c r="G3" s="345"/>
      <c r="H3" s="345"/>
    </row>
    <row r="4" spans="1:8">
      <c r="A4" s="346" t="s">
        <v>67</v>
      </c>
      <c r="B4" s="345"/>
      <c r="C4" s="345"/>
      <c r="D4" s="345" t="str">
        <f ca="1">'KRYCÍ LIST OBJEKTU 0005'!$E$7</f>
        <v>MĚSTO TRUTNOV</v>
      </c>
      <c r="E4" s="345"/>
      <c r="F4" s="345" t="s">
        <v>68</v>
      </c>
      <c r="G4" s="345" t="str">
        <f ca="1">'KRYCÍ LIST OBJEKTU 0005'!$I$11</f>
        <v>Landa</v>
      </c>
      <c r="H4" s="345"/>
    </row>
    <row r="5" spans="1:8">
      <c r="A5" s="346" t="s">
        <v>69</v>
      </c>
      <c r="B5" s="345"/>
      <c r="C5" s="345"/>
      <c r="D5" s="345">
        <f ca="1">'KRYCÍ LIST OBJEKTU 0005'!$E$9</f>
        <v>0</v>
      </c>
      <c r="E5" s="345"/>
      <c r="F5" s="345" t="s">
        <v>70</v>
      </c>
      <c r="G5" s="347">
        <f ca="1">'KRYCÍ LIST OBJEKTU 0005'!$N$11</f>
        <v>41645</v>
      </c>
      <c r="H5" s="345"/>
    </row>
    <row r="6" spans="1:8">
      <c r="A6" s="346"/>
      <c r="B6" s="345"/>
      <c r="C6" s="345"/>
      <c r="D6" s="345"/>
      <c r="E6" s="345"/>
      <c r="F6" s="345"/>
      <c r="G6" s="345"/>
      <c r="H6" s="345"/>
    </row>
    <row r="7" spans="1:8" ht="19.5">
      <c r="A7" s="344" t="s">
        <v>71</v>
      </c>
      <c r="B7" s="343" t="s">
        <v>72</v>
      </c>
      <c r="C7" s="343" t="s">
        <v>73</v>
      </c>
      <c r="D7" s="343" t="s">
        <v>74</v>
      </c>
      <c r="E7" s="343" t="s">
        <v>0</v>
      </c>
      <c r="F7" s="343" t="s">
        <v>75</v>
      </c>
      <c r="G7" s="343" t="s">
        <v>76</v>
      </c>
      <c r="H7" s="342" t="s">
        <v>77</v>
      </c>
    </row>
    <row r="8" spans="1:8">
      <c r="A8" s="341" t="s">
        <v>12</v>
      </c>
      <c r="B8" s="340" t="s">
        <v>12</v>
      </c>
      <c r="C8" s="340" t="s">
        <v>78</v>
      </c>
      <c r="D8" s="340" t="s">
        <v>79</v>
      </c>
      <c r="E8" s="340" t="s">
        <v>12</v>
      </c>
      <c r="F8" s="340" t="s">
        <v>12</v>
      </c>
      <c r="G8" s="340" t="s">
        <v>12</v>
      </c>
      <c r="H8" s="339" t="s">
        <v>12</v>
      </c>
    </row>
    <row r="10" spans="1:8">
      <c r="A10" s="165"/>
      <c r="B10" s="165"/>
      <c r="C10" s="165"/>
      <c r="D10" s="182" t="s">
        <v>81</v>
      </c>
      <c r="E10" s="165"/>
      <c r="F10" s="166"/>
      <c r="G10" s="167"/>
      <c r="H10" s="183"/>
    </row>
    <row r="11" spans="1:8">
      <c r="A11" s="165">
        <v>1</v>
      </c>
      <c r="B11" s="165" t="s">
        <v>85</v>
      </c>
      <c r="C11" s="165" t="s">
        <v>82</v>
      </c>
      <c r="D11" s="165" t="s">
        <v>83</v>
      </c>
      <c r="E11" s="165" t="s">
        <v>84</v>
      </c>
      <c r="F11" s="166">
        <v>0.16900000000000001</v>
      </c>
      <c r="G11" s="167">
        <v>0</v>
      </c>
      <c r="H11" s="167">
        <f t="shared" ref="H11:H17" si="0">PRODUCT(F11:G11)</f>
        <v>0</v>
      </c>
    </row>
    <row r="12" spans="1:8">
      <c r="A12" s="165">
        <v>2</v>
      </c>
      <c r="B12" s="165" t="s">
        <v>85</v>
      </c>
      <c r="C12" s="165" t="s">
        <v>86</v>
      </c>
      <c r="D12" s="165" t="s">
        <v>87</v>
      </c>
      <c r="E12" s="165" t="s">
        <v>84</v>
      </c>
      <c r="F12" s="166">
        <v>0.16900000000000001</v>
      </c>
      <c r="G12" s="167">
        <v>0</v>
      </c>
      <c r="H12" s="167">
        <f t="shared" si="0"/>
        <v>0</v>
      </c>
    </row>
    <row r="13" spans="1:8">
      <c r="A13" s="165">
        <v>3</v>
      </c>
      <c r="B13" s="165" t="s">
        <v>85</v>
      </c>
      <c r="C13" s="165" t="s">
        <v>88</v>
      </c>
      <c r="D13" s="165" t="s">
        <v>89</v>
      </c>
      <c r="E13" s="165" t="s">
        <v>84</v>
      </c>
      <c r="F13" s="166">
        <v>0.16900000000000001</v>
      </c>
      <c r="G13" s="167">
        <v>0</v>
      </c>
      <c r="H13" s="167">
        <f t="shared" si="0"/>
        <v>0</v>
      </c>
    </row>
    <row r="14" spans="1:8">
      <c r="A14" s="165">
        <v>4</v>
      </c>
      <c r="B14" s="165" t="s">
        <v>85</v>
      </c>
      <c r="C14" s="165" t="s">
        <v>90</v>
      </c>
      <c r="D14" s="165" t="s">
        <v>91</v>
      </c>
      <c r="E14" s="165" t="s">
        <v>84</v>
      </c>
      <c r="F14" s="166">
        <v>0.16900000000000001</v>
      </c>
      <c r="G14" s="167">
        <v>0</v>
      </c>
      <c r="H14" s="167">
        <f t="shared" si="0"/>
        <v>0</v>
      </c>
    </row>
    <row r="15" spans="1:8">
      <c r="A15" s="165">
        <v>5</v>
      </c>
      <c r="B15" s="165" t="s">
        <v>85</v>
      </c>
      <c r="C15" s="165" t="s">
        <v>92</v>
      </c>
      <c r="D15" s="165" t="s">
        <v>93</v>
      </c>
      <c r="E15" s="165" t="s">
        <v>84</v>
      </c>
      <c r="F15" s="166">
        <v>0.16900000000000001</v>
      </c>
      <c r="G15" s="167">
        <v>0</v>
      </c>
      <c r="H15" s="167">
        <f t="shared" si="0"/>
        <v>0</v>
      </c>
    </row>
    <row r="16" spans="1:8">
      <c r="A16" s="165">
        <v>6</v>
      </c>
      <c r="B16" s="165" t="s">
        <v>85</v>
      </c>
      <c r="C16" s="165" t="s">
        <v>94</v>
      </c>
      <c r="D16" s="165" t="s">
        <v>95</v>
      </c>
      <c r="E16" s="165" t="s">
        <v>84</v>
      </c>
      <c r="F16" s="166">
        <v>1.014</v>
      </c>
      <c r="G16" s="167">
        <v>0</v>
      </c>
      <c r="H16" s="167">
        <f t="shared" si="0"/>
        <v>0</v>
      </c>
    </row>
    <row r="17" spans="1:8">
      <c r="A17" s="165">
        <v>7</v>
      </c>
      <c r="B17" s="165" t="s">
        <v>85</v>
      </c>
      <c r="C17" s="165" t="s">
        <v>96</v>
      </c>
      <c r="D17" s="165" t="s">
        <v>97</v>
      </c>
      <c r="E17" s="165" t="s">
        <v>84</v>
      </c>
      <c r="F17" s="166">
        <v>0.16900000000000001</v>
      </c>
      <c r="G17" s="167">
        <v>0</v>
      </c>
      <c r="H17" s="167">
        <f t="shared" si="0"/>
        <v>0</v>
      </c>
    </row>
    <row r="18" spans="1:8">
      <c r="A18" s="165"/>
      <c r="B18" s="165"/>
      <c r="C18" s="165"/>
      <c r="D18" s="182" t="s">
        <v>98</v>
      </c>
      <c r="E18" s="165"/>
      <c r="F18" s="166"/>
      <c r="G18" s="167"/>
      <c r="H18" s="183">
        <f>SUM(H11:H17)</f>
        <v>0</v>
      </c>
    </row>
    <row r="19" spans="1:8">
      <c r="A19" s="165"/>
      <c r="B19" s="165"/>
      <c r="C19" s="165"/>
      <c r="D19" s="165"/>
      <c r="E19" s="165"/>
      <c r="F19" s="166"/>
      <c r="G19" s="167"/>
      <c r="H19" s="167"/>
    </row>
    <row r="20" spans="1:8">
      <c r="A20" s="165"/>
      <c r="B20" s="165"/>
      <c r="C20" s="165"/>
      <c r="D20" s="182" t="s">
        <v>99</v>
      </c>
      <c r="E20" s="165"/>
      <c r="F20" s="166"/>
      <c r="G20" s="167"/>
      <c r="H20" s="183"/>
    </row>
    <row r="21" spans="1:8">
      <c r="A21" s="165">
        <v>8</v>
      </c>
      <c r="B21" s="165" t="s">
        <v>103</v>
      </c>
      <c r="C21" s="165" t="s">
        <v>100</v>
      </c>
      <c r="D21" s="165" t="s">
        <v>101</v>
      </c>
      <c r="E21" s="165" t="s">
        <v>102</v>
      </c>
      <c r="F21" s="166">
        <v>56.94</v>
      </c>
      <c r="G21" s="167">
        <v>0</v>
      </c>
      <c r="H21" s="167">
        <f>PRODUCT(F21:G21)</f>
        <v>0</v>
      </c>
    </row>
    <row r="22" spans="1:8">
      <c r="A22" s="165"/>
      <c r="B22" s="165"/>
      <c r="C22" s="165"/>
      <c r="D22" s="182" t="s">
        <v>104</v>
      </c>
      <c r="E22" s="165"/>
      <c r="F22" s="166"/>
      <c r="G22" s="167"/>
      <c r="H22" s="183">
        <f>SUM(H21)</f>
        <v>0</v>
      </c>
    </row>
    <row r="23" spans="1:8">
      <c r="A23" s="165"/>
      <c r="B23" s="165"/>
      <c r="C23" s="165"/>
      <c r="D23" s="165"/>
      <c r="E23" s="165"/>
      <c r="F23" s="166"/>
      <c r="G23" s="167"/>
      <c r="H23" s="167"/>
    </row>
    <row r="24" spans="1:8">
      <c r="A24" s="165"/>
      <c r="B24" s="165"/>
      <c r="C24" s="165"/>
      <c r="D24" s="184" t="s">
        <v>105</v>
      </c>
      <c r="E24" s="165"/>
      <c r="F24" s="166"/>
      <c r="G24" s="167"/>
      <c r="H24" s="185">
        <f>SUM(H22,H18)</f>
        <v>0</v>
      </c>
    </row>
    <row r="25" spans="1:8">
      <c r="A25" s="165"/>
      <c r="B25" s="165"/>
      <c r="C25" s="165"/>
      <c r="D25" s="165"/>
      <c r="E25" s="165"/>
      <c r="F25" s="166"/>
      <c r="G25" s="167"/>
      <c r="H25" s="167"/>
    </row>
    <row r="26" spans="1:8">
      <c r="A26" s="165"/>
      <c r="B26" s="165"/>
      <c r="C26" s="165"/>
      <c r="D26" s="182" t="s">
        <v>106</v>
      </c>
      <c r="E26" s="165"/>
      <c r="F26" s="166"/>
      <c r="G26" s="167"/>
      <c r="H26" s="183"/>
    </row>
    <row r="27" spans="1:8">
      <c r="A27" s="165">
        <v>9</v>
      </c>
      <c r="B27" s="165" t="s">
        <v>109</v>
      </c>
      <c r="C27" s="165" t="s">
        <v>107</v>
      </c>
      <c r="D27" s="165" t="s">
        <v>108</v>
      </c>
      <c r="E27" s="165" t="s">
        <v>102</v>
      </c>
      <c r="F27" s="166">
        <v>78.23</v>
      </c>
      <c r="G27" s="167">
        <v>0</v>
      </c>
      <c r="H27" s="167">
        <f t="shared" ref="H27:H37" si="1">PRODUCT(F27:G27)</f>
        <v>0</v>
      </c>
    </row>
    <row r="28" spans="1:8">
      <c r="A28" s="165">
        <v>10</v>
      </c>
      <c r="B28" s="165" t="s">
        <v>109</v>
      </c>
      <c r="C28" s="165" t="s">
        <v>110</v>
      </c>
      <c r="D28" s="165" t="s">
        <v>111</v>
      </c>
      <c r="E28" s="165" t="s">
        <v>112</v>
      </c>
      <c r="F28" s="166">
        <v>41.853000000000002</v>
      </c>
      <c r="G28" s="167">
        <v>0</v>
      </c>
      <c r="H28" s="167">
        <f t="shared" si="1"/>
        <v>0</v>
      </c>
    </row>
    <row r="29" spans="1:8">
      <c r="A29" s="165">
        <v>11</v>
      </c>
      <c r="B29" s="165" t="s">
        <v>109</v>
      </c>
      <c r="C29" s="165" t="s">
        <v>113</v>
      </c>
      <c r="D29" s="165" t="s">
        <v>114</v>
      </c>
      <c r="E29" s="165" t="s">
        <v>102</v>
      </c>
      <c r="F29" s="166">
        <v>78.23</v>
      </c>
      <c r="G29" s="167">
        <v>0</v>
      </c>
      <c r="H29" s="167">
        <f t="shared" si="1"/>
        <v>0</v>
      </c>
    </row>
    <row r="30" spans="1:8">
      <c r="A30" s="165">
        <v>12</v>
      </c>
      <c r="B30" s="165" t="s">
        <v>109</v>
      </c>
      <c r="C30" s="165" t="s">
        <v>115</v>
      </c>
      <c r="D30" s="165" t="s">
        <v>116</v>
      </c>
      <c r="E30" s="165" t="s">
        <v>102</v>
      </c>
      <c r="F30" s="166">
        <v>89.965000000000003</v>
      </c>
      <c r="G30" s="167">
        <v>0</v>
      </c>
      <c r="H30" s="167">
        <f t="shared" si="1"/>
        <v>0</v>
      </c>
    </row>
    <row r="31" spans="1:8">
      <c r="A31" s="165">
        <v>13</v>
      </c>
      <c r="B31" s="165" t="s">
        <v>109</v>
      </c>
      <c r="C31" s="165" t="s">
        <v>117</v>
      </c>
      <c r="D31" s="165" t="s">
        <v>118</v>
      </c>
      <c r="E31" s="165" t="s">
        <v>119</v>
      </c>
      <c r="F31" s="166">
        <v>312</v>
      </c>
      <c r="G31" s="167">
        <v>0</v>
      </c>
      <c r="H31" s="167">
        <f t="shared" si="1"/>
        <v>0</v>
      </c>
    </row>
    <row r="32" spans="1:8">
      <c r="A32" s="165">
        <v>14</v>
      </c>
      <c r="B32" s="165" t="s">
        <v>109</v>
      </c>
      <c r="C32" s="165" t="s">
        <v>120</v>
      </c>
      <c r="D32" s="165" t="s">
        <v>121</v>
      </c>
      <c r="E32" s="165" t="s">
        <v>119</v>
      </c>
      <c r="F32" s="166">
        <v>312</v>
      </c>
      <c r="G32" s="167">
        <v>0</v>
      </c>
      <c r="H32" s="167">
        <f t="shared" si="1"/>
        <v>0</v>
      </c>
    </row>
    <row r="33" spans="1:8">
      <c r="A33" s="165">
        <v>18</v>
      </c>
      <c r="B33" s="165" t="s">
        <v>109</v>
      </c>
      <c r="C33" s="165" t="s">
        <v>122</v>
      </c>
      <c r="D33" s="165" t="s">
        <v>123</v>
      </c>
      <c r="E33" s="165" t="s">
        <v>119</v>
      </c>
      <c r="F33" s="166">
        <v>1</v>
      </c>
      <c r="G33" s="167">
        <v>0</v>
      </c>
      <c r="H33" s="167">
        <f t="shared" si="1"/>
        <v>0</v>
      </c>
    </row>
    <row r="34" spans="1:8">
      <c r="A34" s="165">
        <v>15</v>
      </c>
      <c r="B34" s="165" t="s">
        <v>109</v>
      </c>
      <c r="C34" s="165" t="s">
        <v>238</v>
      </c>
      <c r="D34" s="165" t="s">
        <v>237</v>
      </c>
      <c r="E34" s="165" t="s">
        <v>119</v>
      </c>
      <c r="F34" s="166">
        <v>14.311</v>
      </c>
      <c r="G34" s="167">
        <v>0</v>
      </c>
      <c r="H34" s="167">
        <f t="shared" si="1"/>
        <v>0</v>
      </c>
    </row>
    <row r="35" spans="1:8">
      <c r="A35" s="165">
        <v>16</v>
      </c>
      <c r="B35" s="165" t="s">
        <v>109</v>
      </c>
      <c r="C35" s="165" t="s">
        <v>128</v>
      </c>
      <c r="D35" s="165" t="s">
        <v>129</v>
      </c>
      <c r="E35" s="165" t="s">
        <v>119</v>
      </c>
      <c r="F35" s="166">
        <v>24.111999999999998</v>
      </c>
      <c r="G35" s="167">
        <v>0</v>
      </c>
      <c r="H35" s="167">
        <f t="shared" si="1"/>
        <v>0</v>
      </c>
    </row>
    <row r="36" spans="1:8">
      <c r="A36" s="165">
        <v>17</v>
      </c>
      <c r="B36" s="165" t="s">
        <v>109</v>
      </c>
      <c r="C36" s="165" t="s">
        <v>130</v>
      </c>
      <c r="D36" s="165" t="s">
        <v>131</v>
      </c>
      <c r="E36" s="165" t="s">
        <v>119</v>
      </c>
      <c r="F36" s="166">
        <v>10.532999999999999</v>
      </c>
      <c r="G36" s="167">
        <v>0</v>
      </c>
      <c r="H36" s="167">
        <f t="shared" si="1"/>
        <v>0</v>
      </c>
    </row>
    <row r="37" spans="1:8">
      <c r="A37" s="165">
        <v>19</v>
      </c>
      <c r="B37" s="165" t="s">
        <v>109</v>
      </c>
      <c r="C37" s="165" t="s">
        <v>236</v>
      </c>
      <c r="D37" s="165" t="s">
        <v>235</v>
      </c>
      <c r="E37" s="165" t="s">
        <v>84</v>
      </c>
      <c r="F37" s="166">
        <v>0.32300000000000001</v>
      </c>
      <c r="G37" s="167">
        <v>0</v>
      </c>
      <c r="H37" s="167">
        <f t="shared" si="1"/>
        <v>0</v>
      </c>
    </row>
    <row r="38" spans="1:8">
      <c r="A38" s="165"/>
      <c r="B38" s="165"/>
      <c r="C38" s="165"/>
      <c r="D38" s="182" t="s">
        <v>134</v>
      </c>
      <c r="E38" s="165"/>
      <c r="F38" s="166"/>
      <c r="G38" s="167"/>
      <c r="H38" s="183">
        <f>SUM(H26:H37)</f>
        <v>0</v>
      </c>
    </row>
    <row r="39" spans="1:8">
      <c r="A39" s="165"/>
      <c r="B39" s="165"/>
      <c r="C39" s="165"/>
      <c r="D39" s="165"/>
      <c r="E39" s="165"/>
      <c r="F39" s="166"/>
      <c r="G39" s="167"/>
      <c r="H39" s="167"/>
    </row>
    <row r="40" spans="1:8">
      <c r="A40" s="165"/>
      <c r="B40" s="165"/>
      <c r="C40" s="165"/>
      <c r="D40" s="182" t="s">
        <v>135</v>
      </c>
      <c r="E40" s="165"/>
      <c r="F40" s="166"/>
      <c r="G40" s="167"/>
      <c r="H40" s="183"/>
    </row>
    <row r="41" spans="1:8">
      <c r="A41" s="165">
        <v>20</v>
      </c>
      <c r="B41" s="165" t="s">
        <v>138</v>
      </c>
      <c r="C41" s="165" t="s">
        <v>136</v>
      </c>
      <c r="D41" s="165" t="s">
        <v>137</v>
      </c>
      <c r="E41" s="165" t="s">
        <v>102</v>
      </c>
      <c r="F41" s="166">
        <v>118.873</v>
      </c>
      <c r="G41" s="167">
        <v>0</v>
      </c>
      <c r="H41" s="167">
        <f>PRODUCT(F41:G41)</f>
        <v>0</v>
      </c>
    </row>
    <row r="42" spans="1:8">
      <c r="A42" s="165">
        <v>21</v>
      </c>
      <c r="B42" s="165" t="s">
        <v>138</v>
      </c>
      <c r="C42" s="165" t="s">
        <v>139</v>
      </c>
      <c r="D42" s="165" t="s">
        <v>140</v>
      </c>
      <c r="E42" s="165" t="s">
        <v>141</v>
      </c>
      <c r="F42" s="166">
        <v>10.590999999999999</v>
      </c>
      <c r="G42" s="167">
        <v>0</v>
      </c>
      <c r="H42" s="167">
        <f>PRODUCT(F42:G42)</f>
        <v>0</v>
      </c>
    </row>
    <row r="43" spans="1:8">
      <c r="A43" s="165">
        <v>22</v>
      </c>
      <c r="B43" s="165" t="s">
        <v>138</v>
      </c>
      <c r="C43" s="165" t="s">
        <v>142</v>
      </c>
      <c r="D43" s="165" t="s">
        <v>143</v>
      </c>
      <c r="E43" s="165" t="s">
        <v>102</v>
      </c>
      <c r="F43" s="166">
        <v>14.845000000000001</v>
      </c>
      <c r="G43" s="167">
        <v>0</v>
      </c>
      <c r="H43" s="167">
        <f>PRODUCT(F43:G43)</f>
        <v>0</v>
      </c>
    </row>
    <row r="44" spans="1:8">
      <c r="A44" s="165">
        <v>23</v>
      </c>
      <c r="B44" s="165" t="s">
        <v>138</v>
      </c>
      <c r="C44" s="165" t="s">
        <v>144</v>
      </c>
      <c r="D44" s="165" t="s">
        <v>145</v>
      </c>
      <c r="E44" s="165" t="s">
        <v>102</v>
      </c>
      <c r="F44" s="166">
        <v>15.141999999999999</v>
      </c>
      <c r="G44" s="167">
        <v>0</v>
      </c>
      <c r="H44" s="167">
        <f>PRODUCT(F44:G44)</f>
        <v>0</v>
      </c>
    </row>
    <row r="45" spans="1:8">
      <c r="A45" s="165">
        <v>24</v>
      </c>
      <c r="B45" s="165" t="s">
        <v>138</v>
      </c>
      <c r="C45" s="165" t="s">
        <v>234</v>
      </c>
      <c r="D45" s="165" t="s">
        <v>233</v>
      </c>
      <c r="E45" s="165" t="s">
        <v>84</v>
      </c>
      <c r="F45" s="166">
        <v>0.51100000000000001</v>
      </c>
      <c r="G45" s="167">
        <v>0</v>
      </c>
      <c r="H45" s="167">
        <f>PRODUCT(F45:G45)</f>
        <v>0</v>
      </c>
    </row>
    <row r="46" spans="1:8">
      <c r="A46" s="165"/>
      <c r="B46" s="165"/>
      <c r="C46" s="165"/>
      <c r="D46" s="182" t="s">
        <v>148</v>
      </c>
      <c r="E46" s="165"/>
      <c r="F46" s="166"/>
      <c r="G46" s="167"/>
      <c r="H46" s="183">
        <f>SUM(H41:H45)</f>
        <v>0</v>
      </c>
    </row>
    <row r="47" spans="1:8">
      <c r="A47" s="165"/>
      <c r="B47" s="165"/>
      <c r="C47" s="165"/>
      <c r="D47" s="165"/>
      <c r="E47" s="165"/>
      <c r="F47" s="166"/>
      <c r="G47" s="167"/>
      <c r="H47" s="167"/>
    </row>
    <row r="48" spans="1:8">
      <c r="A48" s="165"/>
      <c r="B48" s="165"/>
      <c r="C48" s="165"/>
      <c r="D48" s="182" t="s">
        <v>149</v>
      </c>
      <c r="E48" s="165"/>
      <c r="F48" s="166"/>
      <c r="G48" s="167"/>
      <c r="H48" s="183"/>
    </row>
    <row r="49" spans="1:8">
      <c r="A49" s="165">
        <v>28</v>
      </c>
      <c r="B49" s="165" t="s">
        <v>152</v>
      </c>
      <c r="C49" s="165" t="s">
        <v>150</v>
      </c>
      <c r="D49" s="165" t="s">
        <v>151</v>
      </c>
      <c r="E49" s="165" t="s">
        <v>112</v>
      </c>
      <c r="F49" s="166">
        <v>0.5</v>
      </c>
      <c r="G49" s="167">
        <v>0</v>
      </c>
      <c r="H49" s="167">
        <f t="shared" ref="H49:H54" si="2">PRODUCT(F49:G49)</f>
        <v>0</v>
      </c>
    </row>
    <row r="50" spans="1:8">
      <c r="A50" s="165">
        <v>29</v>
      </c>
      <c r="B50" s="165" t="s">
        <v>152</v>
      </c>
      <c r="C50" s="165" t="s">
        <v>153</v>
      </c>
      <c r="D50" s="165" t="s">
        <v>154</v>
      </c>
      <c r="E50" s="165" t="s">
        <v>119</v>
      </c>
      <c r="F50" s="166">
        <v>1</v>
      </c>
      <c r="G50" s="167">
        <v>0</v>
      </c>
      <c r="H50" s="167">
        <f t="shared" si="2"/>
        <v>0</v>
      </c>
    </row>
    <row r="51" spans="1:8">
      <c r="A51" s="165">
        <v>30</v>
      </c>
      <c r="B51" s="165" t="s">
        <v>152</v>
      </c>
      <c r="C51" s="165" t="s">
        <v>232</v>
      </c>
      <c r="D51" s="165" t="s">
        <v>231</v>
      </c>
      <c r="E51" s="165" t="s">
        <v>84</v>
      </c>
      <c r="F51" s="166">
        <v>1.7000000000000001E-2</v>
      </c>
      <c r="G51" s="167">
        <v>0</v>
      </c>
      <c r="H51" s="167">
        <f t="shared" si="2"/>
        <v>0</v>
      </c>
    </row>
    <row r="52" spans="1:8">
      <c r="A52" s="165">
        <v>25</v>
      </c>
      <c r="B52" s="165" t="s">
        <v>152</v>
      </c>
      <c r="C52" s="165" t="s">
        <v>157</v>
      </c>
      <c r="D52" s="165" t="s">
        <v>158</v>
      </c>
      <c r="E52" s="165" t="s">
        <v>119</v>
      </c>
      <c r="F52" s="166">
        <v>1</v>
      </c>
      <c r="G52" s="167">
        <v>0</v>
      </c>
      <c r="H52" s="167">
        <f t="shared" si="2"/>
        <v>0</v>
      </c>
    </row>
    <row r="53" spans="1:8">
      <c r="A53" s="165">
        <v>26</v>
      </c>
      <c r="B53" s="165" t="s">
        <v>152</v>
      </c>
      <c r="C53" s="165" t="s">
        <v>159</v>
      </c>
      <c r="D53" s="165" t="s">
        <v>160</v>
      </c>
      <c r="E53" s="165" t="s">
        <v>119</v>
      </c>
      <c r="F53" s="166">
        <v>1</v>
      </c>
      <c r="G53" s="167">
        <v>0</v>
      </c>
      <c r="H53" s="167">
        <f t="shared" si="2"/>
        <v>0</v>
      </c>
    </row>
    <row r="54" spans="1:8">
      <c r="A54" s="165">
        <v>27</v>
      </c>
      <c r="B54" s="165" t="s">
        <v>152</v>
      </c>
      <c r="C54" s="165" t="s">
        <v>161</v>
      </c>
      <c r="D54" s="165" t="s">
        <v>162</v>
      </c>
      <c r="E54" s="165" t="s">
        <v>119</v>
      </c>
      <c r="F54" s="166">
        <v>1</v>
      </c>
      <c r="G54" s="167">
        <v>0</v>
      </c>
      <c r="H54" s="167">
        <f t="shared" si="2"/>
        <v>0</v>
      </c>
    </row>
    <row r="55" spans="1:8">
      <c r="A55" s="165"/>
      <c r="B55" s="165"/>
      <c r="C55" s="165"/>
      <c r="D55" s="182" t="s">
        <v>163</v>
      </c>
      <c r="E55" s="165"/>
      <c r="F55" s="166"/>
      <c r="G55" s="167"/>
      <c r="H55" s="183">
        <f>SUM(H49:H54)</f>
        <v>0</v>
      </c>
    </row>
    <row r="56" spans="1:8">
      <c r="A56" s="165"/>
      <c r="B56" s="165"/>
      <c r="C56" s="165"/>
      <c r="D56" s="165"/>
      <c r="E56" s="165"/>
      <c r="F56" s="166"/>
      <c r="G56" s="167"/>
      <c r="H56" s="167"/>
    </row>
    <row r="57" spans="1:8">
      <c r="A57" s="165"/>
      <c r="B57" s="165"/>
      <c r="C57" s="165"/>
      <c r="D57" s="182" t="s">
        <v>164</v>
      </c>
      <c r="E57" s="165"/>
      <c r="F57" s="166"/>
      <c r="G57" s="167"/>
      <c r="H57" s="183"/>
    </row>
    <row r="58" spans="1:8">
      <c r="A58" s="165">
        <v>31</v>
      </c>
      <c r="B58" s="165" t="s">
        <v>167</v>
      </c>
      <c r="C58" s="165" t="s">
        <v>165</v>
      </c>
      <c r="D58" s="165" t="s">
        <v>166</v>
      </c>
      <c r="E58" s="165" t="s">
        <v>102</v>
      </c>
      <c r="F58" s="166">
        <v>7.8970000000000002</v>
      </c>
      <c r="G58" s="167">
        <v>0</v>
      </c>
      <c r="H58" s="167">
        <f>PRODUCT(F58:G58)</f>
        <v>0</v>
      </c>
    </row>
    <row r="59" spans="1:8">
      <c r="A59" s="165">
        <v>32</v>
      </c>
      <c r="B59" s="165" t="s">
        <v>167</v>
      </c>
      <c r="C59" s="165" t="s">
        <v>168</v>
      </c>
      <c r="D59" s="165" t="s">
        <v>169</v>
      </c>
      <c r="E59" s="165" t="s">
        <v>102</v>
      </c>
      <c r="F59" s="166">
        <v>8.6869999999999994</v>
      </c>
      <c r="G59" s="167">
        <v>0</v>
      </c>
      <c r="H59" s="167">
        <f>PRODUCT(F59:G59)</f>
        <v>0</v>
      </c>
    </row>
    <row r="60" spans="1:8">
      <c r="A60" s="165">
        <v>33</v>
      </c>
      <c r="B60" s="165" t="s">
        <v>167</v>
      </c>
      <c r="C60" s="165" t="s">
        <v>170</v>
      </c>
      <c r="D60" s="165" t="s">
        <v>171</v>
      </c>
      <c r="E60" s="165" t="s">
        <v>141</v>
      </c>
      <c r="F60" s="166">
        <v>0.2</v>
      </c>
      <c r="G60" s="167">
        <v>0</v>
      </c>
      <c r="H60" s="167">
        <f>PRODUCT(F60:G60)</f>
        <v>0</v>
      </c>
    </row>
    <row r="61" spans="1:8">
      <c r="A61" s="165">
        <v>34</v>
      </c>
      <c r="B61" s="165" t="s">
        <v>167</v>
      </c>
      <c r="C61" s="165" t="s">
        <v>230</v>
      </c>
      <c r="D61" s="165" t="s">
        <v>229</v>
      </c>
      <c r="E61" s="165" t="s">
        <v>84</v>
      </c>
      <c r="F61" s="166">
        <v>0.13100000000000001</v>
      </c>
      <c r="G61" s="167">
        <v>0</v>
      </c>
      <c r="H61" s="167">
        <f>PRODUCT(F61:G61)</f>
        <v>0</v>
      </c>
    </row>
    <row r="62" spans="1:8">
      <c r="A62" s="165"/>
      <c r="B62" s="165"/>
      <c r="C62" s="165"/>
      <c r="D62" s="182" t="s">
        <v>174</v>
      </c>
      <c r="E62" s="165"/>
      <c r="F62" s="166"/>
      <c r="G62" s="167"/>
      <c r="H62" s="183">
        <f>SUM(H58:H61)</f>
        <v>0</v>
      </c>
    </row>
    <row r="63" spans="1:8">
      <c r="A63" s="165"/>
      <c r="B63" s="165"/>
      <c r="C63" s="165"/>
      <c r="D63" s="165"/>
      <c r="E63" s="165"/>
      <c r="F63" s="166"/>
      <c r="G63" s="167"/>
      <c r="H63" s="167"/>
    </row>
    <row r="64" spans="1:8">
      <c r="A64" s="165"/>
      <c r="B64" s="165"/>
      <c r="C64" s="165"/>
      <c r="D64" s="182" t="s">
        <v>175</v>
      </c>
      <c r="E64" s="165"/>
      <c r="F64" s="166"/>
      <c r="G64" s="167"/>
      <c r="H64" s="183"/>
    </row>
    <row r="65" spans="1:8">
      <c r="A65" s="165">
        <v>39</v>
      </c>
      <c r="B65" s="165" t="s">
        <v>178</v>
      </c>
      <c r="C65" s="165" t="s">
        <v>228</v>
      </c>
      <c r="D65" s="165" t="s">
        <v>227</v>
      </c>
      <c r="E65" s="165" t="s">
        <v>112</v>
      </c>
      <c r="F65" s="166">
        <v>1</v>
      </c>
      <c r="G65" s="167">
        <v>0</v>
      </c>
      <c r="H65" s="167">
        <f t="shared" ref="H65:H74" si="3">PRODUCT(F65:G65)</f>
        <v>0</v>
      </c>
    </row>
    <row r="66" spans="1:8">
      <c r="A66" s="165">
        <v>40</v>
      </c>
      <c r="B66" s="165" t="s">
        <v>178</v>
      </c>
      <c r="C66" s="165" t="s">
        <v>226</v>
      </c>
      <c r="D66" s="165" t="s">
        <v>225</v>
      </c>
      <c r="E66" s="165" t="s">
        <v>119</v>
      </c>
      <c r="F66" s="166">
        <v>1</v>
      </c>
      <c r="G66" s="167">
        <v>0</v>
      </c>
      <c r="H66" s="167">
        <f t="shared" si="3"/>
        <v>0</v>
      </c>
    </row>
    <row r="67" spans="1:8">
      <c r="A67" s="165">
        <v>41</v>
      </c>
      <c r="B67" s="165" t="s">
        <v>178</v>
      </c>
      <c r="C67" s="165" t="s">
        <v>224</v>
      </c>
      <c r="D67" s="165" t="s">
        <v>223</v>
      </c>
      <c r="E67" s="165" t="s">
        <v>112</v>
      </c>
      <c r="F67" s="166">
        <v>6</v>
      </c>
      <c r="G67" s="167">
        <v>0</v>
      </c>
      <c r="H67" s="167">
        <f t="shared" si="3"/>
        <v>0</v>
      </c>
    </row>
    <row r="68" spans="1:8">
      <c r="A68" s="165">
        <v>42</v>
      </c>
      <c r="B68" s="165" t="s">
        <v>178</v>
      </c>
      <c r="C68" s="165" t="s">
        <v>222</v>
      </c>
      <c r="D68" s="165" t="s">
        <v>221</v>
      </c>
      <c r="E68" s="165" t="s">
        <v>119</v>
      </c>
      <c r="F68" s="166">
        <v>2</v>
      </c>
      <c r="G68" s="167">
        <v>0</v>
      </c>
      <c r="H68" s="167">
        <f t="shared" si="3"/>
        <v>0</v>
      </c>
    </row>
    <row r="69" spans="1:8">
      <c r="A69" s="165">
        <v>43</v>
      </c>
      <c r="B69" s="165" t="s">
        <v>178</v>
      </c>
      <c r="C69" s="165" t="s">
        <v>220</v>
      </c>
      <c r="D69" s="165" t="s">
        <v>219</v>
      </c>
      <c r="E69" s="165" t="s">
        <v>119</v>
      </c>
      <c r="F69" s="166">
        <v>1</v>
      </c>
      <c r="G69" s="167">
        <v>0</v>
      </c>
      <c r="H69" s="167">
        <f t="shared" si="3"/>
        <v>0</v>
      </c>
    </row>
    <row r="70" spans="1:8">
      <c r="A70" s="165">
        <v>44</v>
      </c>
      <c r="B70" s="165" t="s">
        <v>178</v>
      </c>
      <c r="C70" s="165" t="s">
        <v>218</v>
      </c>
      <c r="D70" s="165" t="s">
        <v>217</v>
      </c>
      <c r="E70" s="165" t="s">
        <v>84</v>
      </c>
      <c r="F70" s="166">
        <v>0.01</v>
      </c>
      <c r="G70" s="167">
        <v>0</v>
      </c>
      <c r="H70" s="167">
        <f t="shared" si="3"/>
        <v>0</v>
      </c>
    </row>
    <row r="71" spans="1:8">
      <c r="A71" s="165">
        <v>35</v>
      </c>
      <c r="B71" s="165" t="s">
        <v>178</v>
      </c>
      <c r="C71" s="165" t="s">
        <v>176</v>
      </c>
      <c r="D71" s="165" t="s">
        <v>177</v>
      </c>
      <c r="E71" s="165" t="s">
        <v>112</v>
      </c>
      <c r="F71" s="166">
        <v>19.91</v>
      </c>
      <c r="G71" s="167">
        <v>0</v>
      </c>
      <c r="H71" s="167">
        <f t="shared" si="3"/>
        <v>0</v>
      </c>
    </row>
    <row r="72" spans="1:8">
      <c r="A72" s="165">
        <v>36</v>
      </c>
      <c r="B72" s="165" t="s">
        <v>178</v>
      </c>
      <c r="C72" s="165" t="s">
        <v>216</v>
      </c>
      <c r="D72" s="165" t="s">
        <v>215</v>
      </c>
      <c r="E72" s="165" t="s">
        <v>112</v>
      </c>
      <c r="F72" s="166">
        <v>6</v>
      </c>
      <c r="G72" s="167">
        <v>0</v>
      </c>
      <c r="H72" s="167">
        <f t="shared" si="3"/>
        <v>0</v>
      </c>
    </row>
    <row r="73" spans="1:8">
      <c r="A73" s="165">
        <v>37</v>
      </c>
      <c r="B73" s="165" t="s">
        <v>178</v>
      </c>
      <c r="C73" s="165" t="s">
        <v>214</v>
      </c>
      <c r="D73" s="165" t="s">
        <v>213</v>
      </c>
      <c r="E73" s="165" t="s">
        <v>119</v>
      </c>
      <c r="F73" s="166">
        <v>1</v>
      </c>
      <c r="G73" s="167">
        <v>0</v>
      </c>
      <c r="H73" s="167">
        <f t="shared" si="3"/>
        <v>0</v>
      </c>
    </row>
    <row r="74" spans="1:8">
      <c r="A74" s="165">
        <v>38</v>
      </c>
      <c r="B74" s="165" t="s">
        <v>178</v>
      </c>
      <c r="C74" s="165" t="s">
        <v>212</v>
      </c>
      <c r="D74" s="165" t="s">
        <v>211</v>
      </c>
      <c r="E74" s="165" t="s">
        <v>112</v>
      </c>
      <c r="F74" s="166">
        <v>1</v>
      </c>
      <c r="G74" s="167">
        <v>0</v>
      </c>
      <c r="H74" s="167">
        <f t="shared" si="3"/>
        <v>0</v>
      </c>
    </row>
    <row r="75" spans="1:8">
      <c r="A75" s="165"/>
      <c r="B75" s="165"/>
      <c r="C75" s="165"/>
      <c r="D75" s="182" t="s">
        <v>181</v>
      </c>
      <c r="E75" s="165"/>
      <c r="F75" s="166"/>
      <c r="G75" s="167"/>
      <c r="H75" s="183">
        <f>SUM(H65:H74)</f>
        <v>0</v>
      </c>
    </row>
    <row r="76" spans="1:8">
      <c r="A76" s="165"/>
      <c r="B76" s="165"/>
      <c r="C76" s="165"/>
      <c r="D76" s="165"/>
      <c r="E76" s="165"/>
      <c r="F76" s="166"/>
      <c r="G76" s="167"/>
      <c r="H76" s="167"/>
    </row>
    <row r="77" spans="1:8">
      <c r="A77" s="165"/>
      <c r="B77" s="165"/>
      <c r="C77" s="165"/>
      <c r="D77" s="184" t="s">
        <v>182</v>
      </c>
      <c r="E77" s="165"/>
      <c r="F77" s="166"/>
      <c r="G77" s="167"/>
      <c r="H77" s="185">
        <f>SUM(H75,H62,H55,H46,H38)</f>
        <v>0</v>
      </c>
    </row>
    <row r="78" spans="1:8">
      <c r="A78" s="165"/>
      <c r="B78" s="165"/>
      <c r="C78" s="165"/>
      <c r="D78" s="165"/>
      <c r="E78" s="165"/>
      <c r="F78" s="166"/>
      <c r="G78" s="167"/>
      <c r="H78" s="167"/>
    </row>
    <row r="79" spans="1:8">
      <c r="A79" s="165"/>
      <c r="B79" s="165"/>
      <c r="C79" s="165"/>
      <c r="D79" s="182"/>
      <c r="E79" s="165"/>
      <c r="F79" s="166"/>
      <c r="G79" s="167"/>
      <c r="H79" s="183"/>
    </row>
    <row r="80" spans="1:8">
      <c r="A80" s="165"/>
      <c r="B80" s="165"/>
      <c r="C80" s="165"/>
      <c r="D80" s="186" t="s">
        <v>190</v>
      </c>
      <c r="E80" s="165"/>
      <c r="F80" s="166"/>
      <c r="G80" s="167"/>
      <c r="H80" s="187">
        <f>SUM(H77,H24)</f>
        <v>0</v>
      </c>
    </row>
  </sheetData>
  <phoneticPr fontId="4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 stavby </vt:lpstr>
      <vt:lpstr>KRYCÍ LIST OBJEKTU 0003</vt:lpstr>
      <vt:lpstr>ROZPOČET OBJEKTU 0003</vt:lpstr>
      <vt:lpstr>KRYCÍ LIST OBJEKTU 0005</vt:lpstr>
      <vt:lpstr>ROZPOČET OBJEKTU 0005</vt:lpstr>
      <vt:lpstr>'ROZPOČET OBJEKTU 0003'!Databaze</vt:lpstr>
      <vt:lpstr>'ROZPOČET OBJEKTU 0005'!Databaze</vt:lpstr>
      <vt:lpstr>'ROZPOČET OBJEKTU 0003'!Názvy_tisku</vt:lpstr>
      <vt:lpstr>'ROZPOČET OBJEKTU 0005'!Názvy_tisku</vt:lpstr>
    </vt:vector>
  </TitlesOfParts>
  <Company>stomatolog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Přemysl Landa</dc:creator>
  <cp:lastModifiedBy>kesler.jiri</cp:lastModifiedBy>
  <dcterms:created xsi:type="dcterms:W3CDTF">2007-09-17T09:40:34Z</dcterms:created>
  <dcterms:modified xsi:type="dcterms:W3CDTF">2014-03-17T13:31:10Z</dcterms:modified>
</cp:coreProperties>
</file>